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50\4993-01 Jersey Village\XLS\HEC-RAS Info &amp; Results\Golf Course\"/>
    </mc:Choice>
  </mc:AlternateContent>
  <bookViews>
    <workbookView xWindow="0" yWindow="0" windowWidth="28800" windowHeight="12315"/>
  </bookViews>
  <sheets>
    <sheet name="2-yr" sheetId="1" r:id="rId1"/>
    <sheet name="5-yr" sheetId="11" r:id="rId2"/>
    <sheet name="10-yr" sheetId="12" r:id="rId3"/>
    <sheet name="25-yr" sheetId="13" r:id="rId4"/>
    <sheet name="50-yr" sheetId="14" r:id="rId5"/>
    <sheet name="100-yr" sheetId="15" r:id="rId6"/>
    <sheet name="500-yr" sheetId="16" r:id="rId7"/>
    <sheet name="HEC-HMS Summary" sheetId="17" r:id="rId8"/>
    <sheet name="WSE Summary" sheetId="18" r:id="rId9"/>
    <sheet name="Damages Tables" sheetId="10" r:id="rId10"/>
  </sheets>
  <externalReferences>
    <externalReference r:id="rId11"/>
    <externalReference r:id="rId12"/>
  </externalReferences>
  <definedNames>
    <definedName name="_xlnm._FilterDatabase" localSheetId="5" hidden="1">'100-yr'!$A$1:$N$83</definedName>
    <definedName name="_xlnm._FilterDatabase" localSheetId="2" hidden="1">'10-yr'!$A$1:$N$83</definedName>
    <definedName name="_xlnm._FilterDatabase" localSheetId="3" hidden="1">'25-yr'!$A$1:$N$83</definedName>
    <definedName name="_xlnm._FilterDatabase" localSheetId="0" hidden="1">'2-yr'!$A$1:$N$83</definedName>
    <definedName name="_xlnm._FilterDatabase" localSheetId="6" hidden="1">'500-yr'!$A$1:$N$83</definedName>
    <definedName name="_xlnm._FilterDatabase" localSheetId="4" hidden="1">'50-yr'!$A$1:$N$83</definedName>
    <definedName name="_xlnm._FilterDatabase" localSheetId="1" hidden="1">'5-yr'!$A$1:$N$83</definedName>
    <definedName name="_xlnm.Print_Titles" localSheetId="5">'100-yr'!$1:$3</definedName>
    <definedName name="_xlnm.Print_Titles" localSheetId="2">'10-yr'!$1:$3</definedName>
    <definedName name="_xlnm.Print_Titles" localSheetId="3">'25-yr'!$1:$3</definedName>
    <definedName name="_xlnm.Print_Titles" localSheetId="0">'2-yr'!$1:$3</definedName>
    <definedName name="_xlnm.Print_Titles" localSheetId="6">'500-yr'!$1:$3</definedName>
    <definedName name="_xlnm.Print_Titles" localSheetId="4">'50-yr'!$1:$3</definedName>
    <definedName name="_xlnm.Print_Titles" localSheetId="1">'5-yr'!$1:$3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8" l="1"/>
  <c r="Q4" i="18"/>
  <c r="R4" i="18"/>
  <c r="S4" i="18"/>
  <c r="T4" i="18"/>
  <c r="U4" i="18"/>
  <c r="P5" i="18"/>
  <c r="Q5" i="18"/>
  <c r="R5" i="18"/>
  <c r="S5" i="18"/>
  <c r="T5" i="18"/>
  <c r="U5" i="18"/>
  <c r="P6" i="18"/>
  <c r="Q6" i="18"/>
  <c r="R6" i="18"/>
  <c r="S6" i="18"/>
  <c r="T6" i="18"/>
  <c r="U6" i="18"/>
  <c r="P7" i="18"/>
  <c r="Q7" i="18"/>
  <c r="R7" i="18"/>
  <c r="S7" i="18"/>
  <c r="T7" i="18"/>
  <c r="U7" i="18"/>
  <c r="P8" i="18"/>
  <c r="Q8" i="18"/>
  <c r="R8" i="18"/>
  <c r="S8" i="18"/>
  <c r="T8" i="18"/>
  <c r="U8" i="18"/>
  <c r="U3" i="18"/>
  <c r="T3" i="18"/>
  <c r="S3" i="18"/>
  <c r="R3" i="18"/>
  <c r="Q3" i="18"/>
  <c r="P3" i="18"/>
  <c r="O4" i="18"/>
  <c r="O5" i="18"/>
  <c r="O6" i="18"/>
  <c r="O7" i="18"/>
  <c r="O8" i="18"/>
  <c r="O3" i="18"/>
  <c r="N4" i="18"/>
  <c r="N5" i="18"/>
  <c r="N6" i="18"/>
  <c r="N7" i="18"/>
  <c r="N8" i="18"/>
  <c r="N3" i="18"/>
  <c r="E14" i="10" l="1"/>
  <c r="E13" i="10"/>
  <c r="F8" i="17"/>
  <c r="C8" i="10" l="1"/>
  <c r="D17" i="10"/>
  <c r="E17" i="10" s="1"/>
  <c r="J18" i="18" l="1"/>
  <c r="I18" i="18"/>
  <c r="H18" i="18"/>
  <c r="G18" i="18"/>
  <c r="F18" i="18"/>
  <c r="E18" i="18"/>
  <c r="D18" i="18"/>
  <c r="J17" i="18"/>
  <c r="I17" i="18"/>
  <c r="H17" i="18"/>
  <c r="G17" i="18"/>
  <c r="F17" i="18"/>
  <c r="E17" i="18"/>
  <c r="D17" i="18"/>
  <c r="J16" i="18"/>
  <c r="I16" i="18"/>
  <c r="H16" i="18"/>
  <c r="G16" i="18"/>
  <c r="F16" i="18"/>
  <c r="E16" i="18"/>
  <c r="D16" i="18"/>
  <c r="J15" i="18"/>
  <c r="I15" i="18"/>
  <c r="H15" i="18"/>
  <c r="G15" i="18"/>
  <c r="F15" i="18"/>
  <c r="E15" i="18"/>
  <c r="D15" i="18"/>
  <c r="J14" i="18"/>
  <c r="I14" i="18"/>
  <c r="H14" i="18"/>
  <c r="G14" i="18"/>
  <c r="F14" i="18"/>
  <c r="E14" i="18"/>
  <c r="D14" i="18"/>
  <c r="J13" i="18"/>
  <c r="I13" i="18"/>
  <c r="H13" i="18"/>
  <c r="G13" i="18"/>
  <c r="F13" i="18"/>
  <c r="E13" i="18"/>
  <c r="D13" i="18"/>
  <c r="J12" i="18"/>
  <c r="I12" i="18"/>
  <c r="H12" i="18"/>
  <c r="G12" i="18"/>
  <c r="F12" i="18"/>
  <c r="E12" i="18"/>
  <c r="D12" i="18"/>
  <c r="J11" i="18"/>
  <c r="I11" i="18"/>
  <c r="H11" i="18"/>
  <c r="G11" i="18"/>
  <c r="F11" i="18"/>
  <c r="E11" i="18"/>
  <c r="D11" i="18"/>
  <c r="J10" i="18"/>
  <c r="I10" i="18"/>
  <c r="H10" i="18"/>
  <c r="G10" i="18"/>
  <c r="F10" i="18"/>
  <c r="E10" i="18"/>
  <c r="D10" i="18"/>
  <c r="J9" i="18"/>
  <c r="I9" i="18"/>
  <c r="H9" i="18"/>
  <c r="G9" i="18"/>
  <c r="F9" i="18"/>
  <c r="E9" i="18"/>
  <c r="D9" i="18"/>
  <c r="J8" i="18"/>
  <c r="I8" i="18"/>
  <c r="H8" i="18"/>
  <c r="G8" i="18"/>
  <c r="F8" i="18"/>
  <c r="E8" i="18"/>
  <c r="D8" i="18"/>
  <c r="J7" i="18"/>
  <c r="I7" i="18"/>
  <c r="H7" i="18"/>
  <c r="G7" i="18"/>
  <c r="F7" i="18"/>
  <c r="E7" i="18"/>
  <c r="D7" i="18"/>
  <c r="J6" i="18"/>
  <c r="I6" i="18"/>
  <c r="H6" i="18"/>
  <c r="G6" i="18"/>
  <c r="F6" i="18"/>
  <c r="E6" i="18"/>
  <c r="D6" i="18"/>
  <c r="J5" i="18"/>
  <c r="I5" i="18"/>
  <c r="H5" i="18"/>
  <c r="G5" i="18"/>
  <c r="F5" i="18"/>
  <c r="E5" i="18"/>
  <c r="D5" i="18"/>
  <c r="J4" i="18"/>
  <c r="I4" i="18"/>
  <c r="H4" i="18"/>
  <c r="G4" i="18"/>
  <c r="F4" i="18"/>
  <c r="E4" i="18"/>
  <c r="D4" i="18"/>
  <c r="J3" i="18"/>
  <c r="I3" i="18"/>
  <c r="H3" i="18"/>
  <c r="G3" i="18"/>
  <c r="F3" i="18"/>
  <c r="E3" i="18"/>
  <c r="D3" i="18"/>
  <c r="J20" i="18"/>
  <c r="I20" i="18"/>
  <c r="H20" i="18"/>
  <c r="G20" i="18"/>
  <c r="F20" i="18"/>
  <c r="E20" i="18"/>
  <c r="J19" i="18"/>
  <c r="I19" i="18"/>
  <c r="H19" i="18"/>
  <c r="G19" i="18"/>
  <c r="F19" i="18"/>
  <c r="E19" i="18"/>
  <c r="D20" i="18"/>
  <c r="D19" i="18"/>
  <c r="H96" i="16"/>
  <c r="G96" i="16"/>
  <c r="H95" i="16"/>
  <c r="G95" i="16"/>
  <c r="H94" i="16"/>
  <c r="G94" i="16"/>
  <c r="H92" i="16"/>
  <c r="G92" i="16"/>
  <c r="H91" i="16"/>
  <c r="G91" i="16"/>
  <c r="H90" i="16"/>
  <c r="G90" i="16"/>
  <c r="H89" i="16"/>
  <c r="G89" i="16"/>
  <c r="H88" i="16"/>
  <c r="G88" i="16"/>
  <c r="H86" i="16"/>
  <c r="G86" i="16"/>
  <c r="H85" i="16"/>
  <c r="G85" i="16"/>
  <c r="H84" i="16"/>
  <c r="G84" i="16"/>
  <c r="H96" i="15"/>
  <c r="G96" i="15"/>
  <c r="H95" i="15"/>
  <c r="G95" i="15"/>
  <c r="H94" i="15"/>
  <c r="G94" i="15"/>
  <c r="H92" i="15"/>
  <c r="G92" i="15"/>
  <c r="H91" i="15"/>
  <c r="G91" i="15"/>
  <c r="H90" i="15"/>
  <c r="G90" i="15"/>
  <c r="H89" i="15"/>
  <c r="G89" i="15"/>
  <c r="H88" i="15"/>
  <c r="G88" i="15"/>
  <c r="H86" i="15"/>
  <c r="G86" i="15"/>
  <c r="H85" i="15"/>
  <c r="G85" i="15"/>
  <c r="H84" i="15"/>
  <c r="G84" i="15"/>
  <c r="H96" i="14"/>
  <c r="G96" i="14"/>
  <c r="H95" i="14"/>
  <c r="G95" i="14"/>
  <c r="H94" i="14"/>
  <c r="G94" i="14"/>
  <c r="H92" i="14"/>
  <c r="G92" i="14"/>
  <c r="H91" i="14"/>
  <c r="G91" i="14"/>
  <c r="H90" i="14"/>
  <c r="G90" i="14"/>
  <c r="H89" i="14"/>
  <c r="G89" i="14"/>
  <c r="H88" i="14"/>
  <c r="G88" i="14"/>
  <c r="H86" i="14"/>
  <c r="G86" i="14"/>
  <c r="H85" i="14"/>
  <c r="G85" i="14"/>
  <c r="H84" i="14"/>
  <c r="G84" i="14"/>
  <c r="H96" i="13"/>
  <c r="G96" i="13"/>
  <c r="H95" i="13"/>
  <c r="G95" i="13"/>
  <c r="H94" i="13"/>
  <c r="G94" i="13"/>
  <c r="H92" i="13"/>
  <c r="G92" i="13"/>
  <c r="H91" i="13"/>
  <c r="G91" i="13"/>
  <c r="H90" i="13"/>
  <c r="G90" i="13"/>
  <c r="H89" i="13"/>
  <c r="G89" i="13"/>
  <c r="H88" i="13"/>
  <c r="G88" i="13"/>
  <c r="H86" i="13"/>
  <c r="G86" i="13"/>
  <c r="H85" i="13"/>
  <c r="G85" i="13"/>
  <c r="H84" i="13"/>
  <c r="G84" i="13"/>
  <c r="H96" i="12"/>
  <c r="G96" i="12"/>
  <c r="H95" i="12"/>
  <c r="G95" i="12"/>
  <c r="H94" i="12"/>
  <c r="G94" i="12"/>
  <c r="H92" i="12"/>
  <c r="G92" i="12"/>
  <c r="H91" i="12"/>
  <c r="G91" i="12"/>
  <c r="H90" i="12"/>
  <c r="G90" i="12"/>
  <c r="H89" i="12"/>
  <c r="G89" i="12"/>
  <c r="H88" i="12"/>
  <c r="G88" i="12"/>
  <c r="H86" i="12"/>
  <c r="G86" i="12"/>
  <c r="H85" i="12"/>
  <c r="G85" i="12"/>
  <c r="H84" i="12"/>
  <c r="G84" i="12"/>
  <c r="H96" i="11"/>
  <c r="G96" i="11"/>
  <c r="H95" i="11"/>
  <c r="G95" i="11"/>
  <c r="H94" i="11"/>
  <c r="G94" i="11"/>
  <c r="H92" i="11"/>
  <c r="G92" i="11"/>
  <c r="H91" i="11"/>
  <c r="G91" i="11"/>
  <c r="H90" i="11"/>
  <c r="G90" i="11"/>
  <c r="H89" i="11"/>
  <c r="G89" i="11"/>
  <c r="H88" i="11"/>
  <c r="G88" i="11"/>
  <c r="H86" i="11"/>
  <c r="G86" i="11"/>
  <c r="H85" i="11"/>
  <c r="G85" i="11"/>
  <c r="H84" i="11"/>
  <c r="G84" i="11"/>
  <c r="G84" i="1"/>
  <c r="G85" i="1"/>
  <c r="H84" i="1"/>
  <c r="H85" i="1"/>
  <c r="G86" i="1"/>
  <c r="H86" i="1"/>
  <c r="G88" i="1"/>
  <c r="H88" i="1"/>
  <c r="G89" i="1"/>
  <c r="H89" i="1"/>
  <c r="G90" i="1"/>
  <c r="H90" i="1"/>
  <c r="G91" i="1"/>
  <c r="H91" i="1"/>
  <c r="G92" i="1"/>
  <c r="H92" i="1"/>
  <c r="G94" i="1"/>
  <c r="H94" i="1"/>
  <c r="G95" i="1"/>
  <c r="H95" i="1"/>
  <c r="G96" i="1"/>
  <c r="H96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0" i="1"/>
  <c r="G70" i="1"/>
  <c r="H69" i="1"/>
  <c r="G69" i="1"/>
  <c r="H67" i="1"/>
  <c r="G67" i="1"/>
  <c r="H66" i="1"/>
  <c r="G66" i="1"/>
  <c r="H64" i="1"/>
  <c r="G64" i="1"/>
  <c r="H63" i="1"/>
  <c r="G63" i="1"/>
  <c r="H62" i="1"/>
  <c r="G62" i="1"/>
  <c r="H61" i="1"/>
  <c r="G61" i="1"/>
  <c r="H60" i="1"/>
  <c r="G60" i="1"/>
  <c r="H58" i="1"/>
  <c r="G58" i="1"/>
  <c r="H57" i="1"/>
  <c r="G57" i="1"/>
  <c r="H56" i="1"/>
  <c r="G56" i="1"/>
  <c r="H55" i="1"/>
  <c r="G55" i="1"/>
  <c r="H54" i="1"/>
  <c r="G54" i="1"/>
  <c r="H52" i="1"/>
  <c r="G52" i="1"/>
  <c r="H51" i="1"/>
  <c r="G51" i="1"/>
  <c r="H50" i="1"/>
  <c r="G50" i="1"/>
  <c r="H49" i="1"/>
  <c r="G49" i="1"/>
  <c r="H48" i="1"/>
  <c r="G48" i="1"/>
  <c r="H47" i="1"/>
  <c r="G47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6" i="1"/>
  <c r="G36" i="1"/>
  <c r="H35" i="1"/>
  <c r="G35" i="1"/>
  <c r="H34" i="1"/>
  <c r="G34" i="1"/>
  <c r="H33" i="1"/>
  <c r="G33" i="1"/>
  <c r="H32" i="1"/>
  <c r="G32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7" i="1"/>
  <c r="G17" i="1"/>
  <c r="H16" i="1"/>
  <c r="G16" i="1"/>
  <c r="H15" i="1"/>
  <c r="G15" i="1"/>
  <c r="H14" i="1"/>
  <c r="G14" i="1"/>
  <c r="H13" i="1"/>
  <c r="G13" i="1"/>
  <c r="H12" i="1"/>
  <c r="G12" i="1"/>
  <c r="H10" i="1"/>
  <c r="G10" i="1"/>
  <c r="H9" i="1"/>
  <c r="G9" i="1"/>
  <c r="H7" i="1"/>
  <c r="G7" i="1"/>
  <c r="H6" i="1"/>
  <c r="G6" i="1"/>
  <c r="H5" i="1"/>
  <c r="G5" i="1"/>
  <c r="H4" i="1"/>
  <c r="G4" i="1"/>
  <c r="H83" i="11"/>
  <c r="G83" i="11"/>
  <c r="H82" i="11"/>
  <c r="G82" i="11"/>
  <c r="H81" i="11"/>
  <c r="G81" i="11"/>
  <c r="H80" i="11"/>
  <c r="G80" i="11"/>
  <c r="H79" i="11"/>
  <c r="G79" i="11"/>
  <c r="H78" i="11"/>
  <c r="G78" i="11"/>
  <c r="H77" i="11"/>
  <c r="G77" i="11"/>
  <c r="H76" i="11"/>
  <c r="G76" i="11"/>
  <c r="H75" i="11"/>
  <c r="G75" i="11"/>
  <c r="H74" i="11"/>
  <c r="G74" i="11"/>
  <c r="H73" i="11"/>
  <c r="G73" i="11"/>
  <c r="H72" i="11"/>
  <c r="G72" i="11"/>
  <c r="H70" i="11"/>
  <c r="G70" i="11"/>
  <c r="H69" i="11"/>
  <c r="G69" i="11"/>
  <c r="H67" i="11"/>
  <c r="G67" i="11"/>
  <c r="H66" i="11"/>
  <c r="G66" i="11"/>
  <c r="H64" i="11"/>
  <c r="G64" i="11"/>
  <c r="H63" i="11"/>
  <c r="G63" i="11"/>
  <c r="H62" i="11"/>
  <c r="G62" i="11"/>
  <c r="H61" i="11"/>
  <c r="G61" i="11"/>
  <c r="H60" i="11"/>
  <c r="G60" i="11"/>
  <c r="H58" i="11"/>
  <c r="G58" i="11"/>
  <c r="H57" i="11"/>
  <c r="G57" i="11"/>
  <c r="H56" i="11"/>
  <c r="G56" i="11"/>
  <c r="H55" i="11"/>
  <c r="G55" i="11"/>
  <c r="H54" i="11"/>
  <c r="G54" i="11"/>
  <c r="H52" i="11"/>
  <c r="G52" i="11"/>
  <c r="H51" i="11"/>
  <c r="G51" i="11"/>
  <c r="H50" i="11"/>
  <c r="G50" i="11"/>
  <c r="H49" i="11"/>
  <c r="G49" i="11"/>
  <c r="H48" i="11"/>
  <c r="G48" i="11"/>
  <c r="H47" i="11"/>
  <c r="G47" i="11"/>
  <c r="H45" i="11"/>
  <c r="G45" i="11"/>
  <c r="H44" i="11"/>
  <c r="G44" i="11"/>
  <c r="H43" i="11"/>
  <c r="G43" i="11"/>
  <c r="H42" i="11"/>
  <c r="G42" i="11"/>
  <c r="H41" i="11"/>
  <c r="G41" i="11"/>
  <c r="H40" i="11"/>
  <c r="G40" i="11"/>
  <c r="H39" i="11"/>
  <c r="G39" i="11"/>
  <c r="H38" i="11"/>
  <c r="G38" i="11"/>
  <c r="H36" i="11"/>
  <c r="G36" i="11"/>
  <c r="H35" i="11"/>
  <c r="G35" i="11"/>
  <c r="H34" i="11"/>
  <c r="G34" i="11"/>
  <c r="H33" i="11"/>
  <c r="G33" i="11"/>
  <c r="H32" i="11"/>
  <c r="G32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2" i="11"/>
  <c r="G22" i="11"/>
  <c r="H21" i="11"/>
  <c r="G21" i="11"/>
  <c r="H20" i="11"/>
  <c r="G20" i="11"/>
  <c r="H19" i="11"/>
  <c r="G19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0" i="11"/>
  <c r="G10" i="11"/>
  <c r="H9" i="11"/>
  <c r="G9" i="11"/>
  <c r="H7" i="11"/>
  <c r="G7" i="11"/>
  <c r="H6" i="11"/>
  <c r="G6" i="11"/>
  <c r="H5" i="11"/>
  <c r="G5" i="11"/>
  <c r="H4" i="11"/>
  <c r="G4" i="11"/>
  <c r="H83" i="12"/>
  <c r="G83" i="12"/>
  <c r="H82" i="12"/>
  <c r="G82" i="12"/>
  <c r="H81" i="12"/>
  <c r="G81" i="12"/>
  <c r="H80" i="12"/>
  <c r="G80" i="12"/>
  <c r="H79" i="12"/>
  <c r="G79" i="12"/>
  <c r="H78" i="12"/>
  <c r="G78" i="12"/>
  <c r="H77" i="12"/>
  <c r="G77" i="12"/>
  <c r="H76" i="12"/>
  <c r="G76" i="12"/>
  <c r="H75" i="12"/>
  <c r="G75" i="12"/>
  <c r="H74" i="12"/>
  <c r="G74" i="12"/>
  <c r="H73" i="12"/>
  <c r="G73" i="12"/>
  <c r="H72" i="12"/>
  <c r="G72" i="12"/>
  <c r="H70" i="12"/>
  <c r="G70" i="12"/>
  <c r="H69" i="12"/>
  <c r="G69" i="12"/>
  <c r="H67" i="12"/>
  <c r="G67" i="12"/>
  <c r="H66" i="12"/>
  <c r="G66" i="12"/>
  <c r="H64" i="12"/>
  <c r="G64" i="12"/>
  <c r="H63" i="12"/>
  <c r="G63" i="12"/>
  <c r="H62" i="12"/>
  <c r="G62" i="12"/>
  <c r="H61" i="12"/>
  <c r="G61" i="12"/>
  <c r="H60" i="12"/>
  <c r="G60" i="12"/>
  <c r="H58" i="12"/>
  <c r="G58" i="12"/>
  <c r="H57" i="12"/>
  <c r="G57" i="12"/>
  <c r="H56" i="12"/>
  <c r="G56" i="12"/>
  <c r="H55" i="12"/>
  <c r="G55" i="12"/>
  <c r="H54" i="12"/>
  <c r="G54" i="12"/>
  <c r="H52" i="12"/>
  <c r="G52" i="12"/>
  <c r="H51" i="12"/>
  <c r="G51" i="12"/>
  <c r="H50" i="12"/>
  <c r="G50" i="12"/>
  <c r="H49" i="12"/>
  <c r="G49" i="12"/>
  <c r="H48" i="12"/>
  <c r="G48" i="12"/>
  <c r="H47" i="12"/>
  <c r="G47" i="12"/>
  <c r="H45" i="12"/>
  <c r="G45" i="12"/>
  <c r="H44" i="12"/>
  <c r="G44" i="12"/>
  <c r="H43" i="12"/>
  <c r="G43" i="12"/>
  <c r="H42" i="12"/>
  <c r="G42" i="12"/>
  <c r="H41" i="12"/>
  <c r="G41" i="12"/>
  <c r="H40" i="12"/>
  <c r="G40" i="12"/>
  <c r="H39" i="12"/>
  <c r="G39" i="12"/>
  <c r="H38" i="12"/>
  <c r="G38" i="12"/>
  <c r="H36" i="12"/>
  <c r="G36" i="12"/>
  <c r="H35" i="12"/>
  <c r="G35" i="12"/>
  <c r="H34" i="12"/>
  <c r="G34" i="12"/>
  <c r="H33" i="12"/>
  <c r="G33" i="12"/>
  <c r="H32" i="12"/>
  <c r="G32" i="12"/>
  <c r="H30" i="12"/>
  <c r="G30" i="12"/>
  <c r="H29" i="12"/>
  <c r="G29" i="12"/>
  <c r="H28" i="12"/>
  <c r="G28" i="12"/>
  <c r="H27" i="12"/>
  <c r="G27" i="12"/>
  <c r="H26" i="12"/>
  <c r="G26" i="12"/>
  <c r="H25" i="12"/>
  <c r="G25" i="12"/>
  <c r="H24" i="12"/>
  <c r="G24" i="12"/>
  <c r="H22" i="12"/>
  <c r="G22" i="12"/>
  <c r="H21" i="12"/>
  <c r="G21" i="12"/>
  <c r="H20" i="12"/>
  <c r="G20" i="12"/>
  <c r="H19" i="12"/>
  <c r="G19" i="12"/>
  <c r="H17" i="12"/>
  <c r="G17" i="12"/>
  <c r="H16" i="12"/>
  <c r="G16" i="12"/>
  <c r="H15" i="12"/>
  <c r="G15" i="12"/>
  <c r="H14" i="12"/>
  <c r="G14" i="12"/>
  <c r="H13" i="12"/>
  <c r="G13" i="12"/>
  <c r="H12" i="12"/>
  <c r="G12" i="12"/>
  <c r="H10" i="12"/>
  <c r="G10" i="12"/>
  <c r="H9" i="12"/>
  <c r="G9" i="12"/>
  <c r="H7" i="12"/>
  <c r="G7" i="12"/>
  <c r="H6" i="12"/>
  <c r="G6" i="12"/>
  <c r="H5" i="12"/>
  <c r="G5" i="12"/>
  <c r="H4" i="12"/>
  <c r="G4" i="12"/>
  <c r="H83" i="13"/>
  <c r="G83" i="13"/>
  <c r="H82" i="13"/>
  <c r="G82" i="13"/>
  <c r="H81" i="13"/>
  <c r="G81" i="13"/>
  <c r="H80" i="13"/>
  <c r="G80" i="13"/>
  <c r="H79" i="13"/>
  <c r="G79" i="13"/>
  <c r="H78" i="13"/>
  <c r="G78" i="13"/>
  <c r="H77" i="13"/>
  <c r="G77" i="13"/>
  <c r="H76" i="13"/>
  <c r="G76" i="13"/>
  <c r="H75" i="13"/>
  <c r="G75" i="13"/>
  <c r="H74" i="13"/>
  <c r="G74" i="13"/>
  <c r="H73" i="13"/>
  <c r="G73" i="13"/>
  <c r="H72" i="13"/>
  <c r="G72" i="13"/>
  <c r="H70" i="13"/>
  <c r="G70" i="13"/>
  <c r="H69" i="13"/>
  <c r="G69" i="13"/>
  <c r="H67" i="13"/>
  <c r="G67" i="13"/>
  <c r="H66" i="13"/>
  <c r="G66" i="13"/>
  <c r="H64" i="13"/>
  <c r="G64" i="13"/>
  <c r="H63" i="13"/>
  <c r="G63" i="13"/>
  <c r="H62" i="13"/>
  <c r="G62" i="13"/>
  <c r="H61" i="13"/>
  <c r="G61" i="13"/>
  <c r="H60" i="13"/>
  <c r="G60" i="13"/>
  <c r="H58" i="13"/>
  <c r="G58" i="13"/>
  <c r="H57" i="13"/>
  <c r="G57" i="13"/>
  <c r="H56" i="13"/>
  <c r="G56" i="13"/>
  <c r="H55" i="13"/>
  <c r="G55" i="13"/>
  <c r="H54" i="13"/>
  <c r="G54" i="13"/>
  <c r="H52" i="13"/>
  <c r="G52" i="13"/>
  <c r="H51" i="13"/>
  <c r="G51" i="13"/>
  <c r="H50" i="13"/>
  <c r="G50" i="13"/>
  <c r="H49" i="13"/>
  <c r="G49" i="13"/>
  <c r="H48" i="13"/>
  <c r="G48" i="13"/>
  <c r="H47" i="13"/>
  <c r="G47" i="13"/>
  <c r="H45" i="13"/>
  <c r="G45" i="13"/>
  <c r="H44" i="13"/>
  <c r="G44" i="13"/>
  <c r="H43" i="13"/>
  <c r="G43" i="13"/>
  <c r="H42" i="13"/>
  <c r="G42" i="13"/>
  <c r="H41" i="13"/>
  <c r="G41" i="13"/>
  <c r="H40" i="13"/>
  <c r="G40" i="13"/>
  <c r="H39" i="13"/>
  <c r="G39" i="13"/>
  <c r="H38" i="13"/>
  <c r="G38" i="13"/>
  <c r="H36" i="13"/>
  <c r="G36" i="13"/>
  <c r="H35" i="13"/>
  <c r="G35" i="13"/>
  <c r="H34" i="13"/>
  <c r="G34" i="13"/>
  <c r="H33" i="13"/>
  <c r="G33" i="13"/>
  <c r="H32" i="13"/>
  <c r="G32" i="13"/>
  <c r="H30" i="13"/>
  <c r="G30" i="13"/>
  <c r="H29" i="13"/>
  <c r="G29" i="13"/>
  <c r="H28" i="13"/>
  <c r="G28" i="13"/>
  <c r="H27" i="13"/>
  <c r="G27" i="13"/>
  <c r="H26" i="13"/>
  <c r="G26" i="13"/>
  <c r="H25" i="13"/>
  <c r="G25" i="13"/>
  <c r="H24" i="13"/>
  <c r="G24" i="13"/>
  <c r="H22" i="13"/>
  <c r="G22" i="13"/>
  <c r="H21" i="13"/>
  <c r="G21" i="13"/>
  <c r="H20" i="13"/>
  <c r="G20" i="13"/>
  <c r="H19" i="13"/>
  <c r="G19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10" i="13"/>
  <c r="G10" i="13"/>
  <c r="H9" i="13"/>
  <c r="G9" i="13"/>
  <c r="H7" i="13"/>
  <c r="G7" i="13"/>
  <c r="H6" i="13"/>
  <c r="G6" i="13"/>
  <c r="H5" i="13"/>
  <c r="G5" i="13"/>
  <c r="H4" i="13"/>
  <c r="G4" i="13"/>
  <c r="H83" i="14"/>
  <c r="G83" i="14"/>
  <c r="H82" i="14"/>
  <c r="G82" i="14"/>
  <c r="H81" i="14"/>
  <c r="G81" i="14"/>
  <c r="H80" i="14"/>
  <c r="G80" i="14"/>
  <c r="H79" i="14"/>
  <c r="G79" i="14"/>
  <c r="H78" i="14"/>
  <c r="G78" i="14"/>
  <c r="H77" i="14"/>
  <c r="G77" i="14"/>
  <c r="H76" i="14"/>
  <c r="G76" i="14"/>
  <c r="H75" i="14"/>
  <c r="G75" i="14"/>
  <c r="H74" i="14"/>
  <c r="G74" i="14"/>
  <c r="H73" i="14"/>
  <c r="G73" i="14"/>
  <c r="H72" i="14"/>
  <c r="G72" i="14"/>
  <c r="H70" i="14"/>
  <c r="G70" i="14"/>
  <c r="H69" i="14"/>
  <c r="G69" i="14"/>
  <c r="H67" i="14"/>
  <c r="G67" i="14"/>
  <c r="H66" i="14"/>
  <c r="G66" i="14"/>
  <c r="H64" i="14"/>
  <c r="G64" i="14"/>
  <c r="H63" i="14"/>
  <c r="G63" i="14"/>
  <c r="H62" i="14"/>
  <c r="G62" i="14"/>
  <c r="H61" i="14"/>
  <c r="G61" i="14"/>
  <c r="H60" i="14"/>
  <c r="G60" i="14"/>
  <c r="H58" i="14"/>
  <c r="G58" i="14"/>
  <c r="H57" i="14"/>
  <c r="G57" i="14"/>
  <c r="H56" i="14"/>
  <c r="G56" i="14"/>
  <c r="H55" i="14"/>
  <c r="G55" i="14"/>
  <c r="H54" i="14"/>
  <c r="G54" i="14"/>
  <c r="H52" i="14"/>
  <c r="G52" i="14"/>
  <c r="H51" i="14"/>
  <c r="G51" i="14"/>
  <c r="H50" i="14"/>
  <c r="G50" i="14"/>
  <c r="H49" i="14"/>
  <c r="G49" i="14"/>
  <c r="H48" i="14"/>
  <c r="G48" i="14"/>
  <c r="H47" i="14"/>
  <c r="G47" i="14"/>
  <c r="H45" i="14"/>
  <c r="G45" i="14"/>
  <c r="H44" i="14"/>
  <c r="G44" i="14"/>
  <c r="H43" i="14"/>
  <c r="G43" i="14"/>
  <c r="H42" i="14"/>
  <c r="G42" i="14"/>
  <c r="H41" i="14"/>
  <c r="G41" i="14"/>
  <c r="H40" i="14"/>
  <c r="G40" i="14"/>
  <c r="H39" i="14"/>
  <c r="G39" i="14"/>
  <c r="H38" i="14"/>
  <c r="G38" i="14"/>
  <c r="H36" i="14"/>
  <c r="G36" i="14"/>
  <c r="H35" i="14"/>
  <c r="G35" i="14"/>
  <c r="H34" i="14"/>
  <c r="G34" i="14"/>
  <c r="H33" i="14"/>
  <c r="G33" i="14"/>
  <c r="H32" i="14"/>
  <c r="G32" i="14"/>
  <c r="H30" i="14"/>
  <c r="G30" i="14"/>
  <c r="H29" i="14"/>
  <c r="G29" i="14"/>
  <c r="H28" i="14"/>
  <c r="G28" i="14"/>
  <c r="H27" i="14"/>
  <c r="G27" i="14"/>
  <c r="H26" i="14"/>
  <c r="G26" i="14"/>
  <c r="H25" i="14"/>
  <c r="G25" i="14"/>
  <c r="H24" i="14"/>
  <c r="G24" i="14"/>
  <c r="H22" i="14"/>
  <c r="G22" i="14"/>
  <c r="H21" i="14"/>
  <c r="G21" i="14"/>
  <c r="H20" i="14"/>
  <c r="G20" i="14"/>
  <c r="H19" i="14"/>
  <c r="G19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H10" i="14"/>
  <c r="G10" i="14"/>
  <c r="H9" i="14"/>
  <c r="G9" i="14"/>
  <c r="H7" i="14"/>
  <c r="G7" i="14"/>
  <c r="H6" i="14"/>
  <c r="G6" i="14"/>
  <c r="H5" i="14"/>
  <c r="G5" i="14"/>
  <c r="H4" i="14"/>
  <c r="G4" i="14"/>
  <c r="H83" i="15"/>
  <c r="G83" i="15"/>
  <c r="H82" i="15"/>
  <c r="G82" i="15"/>
  <c r="H81" i="15"/>
  <c r="G81" i="15"/>
  <c r="H80" i="15"/>
  <c r="G80" i="15"/>
  <c r="H79" i="15"/>
  <c r="G79" i="15"/>
  <c r="H78" i="15"/>
  <c r="G78" i="15"/>
  <c r="H77" i="15"/>
  <c r="G77" i="15"/>
  <c r="H76" i="15"/>
  <c r="G76" i="15"/>
  <c r="H75" i="15"/>
  <c r="G75" i="15"/>
  <c r="H74" i="15"/>
  <c r="G74" i="15"/>
  <c r="H73" i="15"/>
  <c r="G73" i="15"/>
  <c r="H72" i="15"/>
  <c r="G72" i="15"/>
  <c r="H70" i="15"/>
  <c r="G70" i="15"/>
  <c r="H69" i="15"/>
  <c r="G69" i="15"/>
  <c r="H67" i="15"/>
  <c r="G67" i="15"/>
  <c r="H66" i="15"/>
  <c r="G66" i="15"/>
  <c r="H64" i="15"/>
  <c r="G64" i="15"/>
  <c r="H63" i="15"/>
  <c r="G63" i="15"/>
  <c r="H62" i="15"/>
  <c r="G62" i="15"/>
  <c r="H61" i="15"/>
  <c r="G61" i="15"/>
  <c r="H60" i="15"/>
  <c r="G60" i="15"/>
  <c r="H58" i="15"/>
  <c r="G58" i="15"/>
  <c r="H57" i="15"/>
  <c r="G57" i="15"/>
  <c r="H56" i="15"/>
  <c r="G56" i="15"/>
  <c r="H55" i="15"/>
  <c r="G55" i="15"/>
  <c r="H54" i="15"/>
  <c r="G54" i="15"/>
  <c r="H52" i="15"/>
  <c r="G52" i="15"/>
  <c r="H51" i="15"/>
  <c r="G51" i="15"/>
  <c r="H50" i="15"/>
  <c r="G50" i="15"/>
  <c r="H49" i="15"/>
  <c r="G49" i="15"/>
  <c r="H48" i="15"/>
  <c r="G48" i="15"/>
  <c r="H47" i="15"/>
  <c r="G47" i="15"/>
  <c r="H45" i="15"/>
  <c r="G45" i="15"/>
  <c r="H44" i="15"/>
  <c r="G44" i="15"/>
  <c r="H43" i="15"/>
  <c r="G43" i="15"/>
  <c r="H42" i="15"/>
  <c r="G42" i="15"/>
  <c r="H41" i="15"/>
  <c r="G41" i="15"/>
  <c r="H40" i="15"/>
  <c r="G40" i="15"/>
  <c r="H39" i="15"/>
  <c r="G39" i="15"/>
  <c r="H38" i="15"/>
  <c r="G38" i="15"/>
  <c r="H36" i="15"/>
  <c r="G36" i="15"/>
  <c r="H35" i="15"/>
  <c r="G35" i="15"/>
  <c r="H34" i="15"/>
  <c r="G34" i="15"/>
  <c r="H33" i="15"/>
  <c r="G33" i="15"/>
  <c r="H32" i="15"/>
  <c r="G32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2" i="15"/>
  <c r="G22" i="15"/>
  <c r="H21" i="15"/>
  <c r="G21" i="15"/>
  <c r="H20" i="15"/>
  <c r="G20" i="15"/>
  <c r="H19" i="15"/>
  <c r="G19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0" i="15"/>
  <c r="G10" i="15"/>
  <c r="H9" i="15"/>
  <c r="G9" i="15"/>
  <c r="H7" i="15"/>
  <c r="G7" i="15"/>
  <c r="H6" i="15"/>
  <c r="G6" i="15"/>
  <c r="H5" i="15"/>
  <c r="G5" i="15"/>
  <c r="H4" i="15"/>
  <c r="G4" i="15"/>
  <c r="M96" i="1"/>
  <c r="L96" i="1"/>
  <c r="M95" i="1"/>
  <c r="L95" i="1"/>
  <c r="M94" i="1"/>
  <c r="L94" i="1"/>
  <c r="M92" i="1"/>
  <c r="L92" i="1"/>
  <c r="M91" i="1"/>
  <c r="L91" i="1"/>
  <c r="M90" i="1"/>
  <c r="L90" i="1"/>
  <c r="M89" i="1"/>
  <c r="L89" i="1"/>
  <c r="M88" i="1"/>
  <c r="L88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0" i="1"/>
  <c r="L70" i="1"/>
  <c r="M69" i="1"/>
  <c r="L69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8" i="1"/>
  <c r="L58" i="1"/>
  <c r="M57" i="1"/>
  <c r="L57" i="1"/>
  <c r="M56" i="1"/>
  <c r="L56" i="1"/>
  <c r="M55" i="1"/>
  <c r="L55" i="1"/>
  <c r="M54" i="1"/>
  <c r="L54" i="1"/>
  <c r="M52" i="1"/>
  <c r="L52" i="1"/>
  <c r="M51" i="1"/>
  <c r="L51" i="1"/>
  <c r="M50" i="1"/>
  <c r="L50" i="1"/>
  <c r="M49" i="1"/>
  <c r="L49" i="1"/>
  <c r="M48" i="1"/>
  <c r="L48" i="1"/>
  <c r="M47" i="1"/>
  <c r="L47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6" i="1"/>
  <c r="L36" i="1"/>
  <c r="M35" i="1"/>
  <c r="L35" i="1"/>
  <c r="M34" i="1"/>
  <c r="L34" i="1"/>
  <c r="M33" i="1"/>
  <c r="L33" i="1"/>
  <c r="M32" i="1"/>
  <c r="L32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2" i="1"/>
  <c r="L22" i="1"/>
  <c r="M21" i="1"/>
  <c r="L21" i="1"/>
  <c r="M20" i="1"/>
  <c r="L20" i="1"/>
  <c r="M19" i="1"/>
  <c r="L19" i="1"/>
  <c r="M17" i="1"/>
  <c r="L17" i="1"/>
  <c r="M16" i="1"/>
  <c r="L16" i="1"/>
  <c r="M15" i="1"/>
  <c r="L15" i="1"/>
  <c r="M14" i="1"/>
  <c r="L14" i="1"/>
  <c r="M13" i="1"/>
  <c r="L13" i="1"/>
  <c r="M12" i="1"/>
  <c r="L12" i="1"/>
  <c r="M10" i="1"/>
  <c r="L10" i="1"/>
  <c r="M9" i="1"/>
  <c r="L9" i="1"/>
  <c r="M7" i="1"/>
  <c r="L7" i="1"/>
  <c r="M6" i="1"/>
  <c r="L6" i="1"/>
  <c r="M5" i="1"/>
  <c r="L5" i="1"/>
  <c r="M4" i="1"/>
  <c r="L4" i="1"/>
  <c r="M96" i="11"/>
  <c r="L96" i="11"/>
  <c r="M95" i="11"/>
  <c r="L95" i="11"/>
  <c r="M94" i="11"/>
  <c r="L94" i="11"/>
  <c r="M92" i="11"/>
  <c r="L92" i="11"/>
  <c r="M91" i="11"/>
  <c r="L91" i="11"/>
  <c r="M90" i="11"/>
  <c r="L90" i="11"/>
  <c r="M89" i="11"/>
  <c r="L89" i="11"/>
  <c r="M88" i="11"/>
  <c r="L88" i="11"/>
  <c r="M86" i="11"/>
  <c r="L86" i="11"/>
  <c r="M85" i="11"/>
  <c r="L85" i="11"/>
  <c r="M84" i="11"/>
  <c r="L84" i="11"/>
  <c r="M83" i="11"/>
  <c r="L83" i="11"/>
  <c r="M82" i="11"/>
  <c r="L82" i="11"/>
  <c r="M81" i="11"/>
  <c r="L81" i="11"/>
  <c r="M80" i="11"/>
  <c r="L80" i="11"/>
  <c r="M79" i="11"/>
  <c r="L79" i="11"/>
  <c r="M78" i="11"/>
  <c r="L78" i="11"/>
  <c r="M77" i="11"/>
  <c r="L77" i="11"/>
  <c r="M76" i="11"/>
  <c r="L76" i="11"/>
  <c r="M75" i="11"/>
  <c r="L75" i="11"/>
  <c r="M74" i="11"/>
  <c r="L74" i="11"/>
  <c r="M73" i="11"/>
  <c r="L73" i="11"/>
  <c r="M72" i="11"/>
  <c r="L72" i="11"/>
  <c r="M70" i="11"/>
  <c r="L70" i="11"/>
  <c r="M69" i="11"/>
  <c r="L69" i="11"/>
  <c r="M67" i="11"/>
  <c r="L67" i="11"/>
  <c r="M66" i="11"/>
  <c r="L66" i="11"/>
  <c r="M64" i="11"/>
  <c r="L64" i="11"/>
  <c r="M63" i="11"/>
  <c r="L63" i="11"/>
  <c r="M62" i="11"/>
  <c r="L62" i="11"/>
  <c r="M61" i="11"/>
  <c r="L61" i="11"/>
  <c r="M60" i="11"/>
  <c r="L60" i="11"/>
  <c r="M58" i="11"/>
  <c r="L58" i="11"/>
  <c r="M57" i="11"/>
  <c r="L57" i="11"/>
  <c r="M56" i="11"/>
  <c r="L56" i="11"/>
  <c r="M55" i="11"/>
  <c r="L55" i="11"/>
  <c r="M54" i="11"/>
  <c r="L54" i="11"/>
  <c r="M52" i="11"/>
  <c r="L52" i="11"/>
  <c r="M51" i="11"/>
  <c r="L51" i="11"/>
  <c r="M50" i="11"/>
  <c r="L50" i="11"/>
  <c r="M49" i="11"/>
  <c r="L49" i="11"/>
  <c r="M48" i="11"/>
  <c r="L48" i="11"/>
  <c r="M47" i="11"/>
  <c r="L47" i="11"/>
  <c r="M45" i="11"/>
  <c r="L45" i="11"/>
  <c r="M44" i="11"/>
  <c r="L44" i="11"/>
  <c r="M43" i="11"/>
  <c r="L43" i="11"/>
  <c r="M42" i="11"/>
  <c r="L42" i="11"/>
  <c r="M41" i="11"/>
  <c r="L41" i="11"/>
  <c r="M40" i="11"/>
  <c r="L40" i="11"/>
  <c r="M39" i="11"/>
  <c r="L39" i="11"/>
  <c r="M38" i="11"/>
  <c r="L38" i="11"/>
  <c r="M36" i="11"/>
  <c r="L36" i="11"/>
  <c r="M35" i="11"/>
  <c r="L35" i="11"/>
  <c r="M34" i="11"/>
  <c r="L34" i="11"/>
  <c r="M33" i="11"/>
  <c r="L33" i="11"/>
  <c r="M32" i="11"/>
  <c r="L32" i="11"/>
  <c r="M30" i="11"/>
  <c r="L30" i="11"/>
  <c r="M29" i="11"/>
  <c r="L29" i="11"/>
  <c r="M28" i="11"/>
  <c r="L28" i="11"/>
  <c r="M27" i="11"/>
  <c r="L27" i="11"/>
  <c r="M26" i="11"/>
  <c r="L26" i="11"/>
  <c r="M25" i="11"/>
  <c r="L25" i="11"/>
  <c r="M24" i="11"/>
  <c r="L24" i="11"/>
  <c r="M22" i="11"/>
  <c r="L22" i="11"/>
  <c r="M21" i="11"/>
  <c r="L21" i="11"/>
  <c r="M20" i="11"/>
  <c r="L20" i="11"/>
  <c r="M19" i="11"/>
  <c r="L19" i="11"/>
  <c r="M17" i="11"/>
  <c r="L17" i="11"/>
  <c r="M16" i="11"/>
  <c r="L16" i="11"/>
  <c r="M15" i="11"/>
  <c r="L15" i="11"/>
  <c r="M14" i="11"/>
  <c r="L14" i="11"/>
  <c r="M13" i="11"/>
  <c r="L13" i="11"/>
  <c r="M12" i="11"/>
  <c r="L12" i="11"/>
  <c r="M10" i="11"/>
  <c r="L10" i="11"/>
  <c r="M9" i="11"/>
  <c r="L9" i="11"/>
  <c r="M7" i="11"/>
  <c r="L7" i="11"/>
  <c r="M6" i="11"/>
  <c r="L6" i="11"/>
  <c r="M5" i="11"/>
  <c r="L5" i="11"/>
  <c r="M4" i="11"/>
  <c r="L4" i="11"/>
  <c r="M96" i="12"/>
  <c r="L96" i="12"/>
  <c r="M95" i="12"/>
  <c r="L95" i="12"/>
  <c r="M94" i="12"/>
  <c r="L94" i="12"/>
  <c r="M92" i="12"/>
  <c r="L92" i="12"/>
  <c r="M91" i="12"/>
  <c r="L91" i="12"/>
  <c r="M90" i="12"/>
  <c r="L90" i="12"/>
  <c r="M89" i="12"/>
  <c r="L89" i="12"/>
  <c r="M88" i="12"/>
  <c r="L88" i="12"/>
  <c r="M86" i="12"/>
  <c r="L86" i="12"/>
  <c r="M85" i="12"/>
  <c r="L85" i="12"/>
  <c r="M84" i="12"/>
  <c r="L84" i="12"/>
  <c r="M83" i="12"/>
  <c r="L83" i="12"/>
  <c r="M82" i="12"/>
  <c r="L82" i="12"/>
  <c r="M81" i="12"/>
  <c r="L81" i="12"/>
  <c r="M80" i="12"/>
  <c r="L80" i="12"/>
  <c r="M79" i="12"/>
  <c r="L79" i="12"/>
  <c r="M78" i="12"/>
  <c r="L78" i="12"/>
  <c r="M77" i="12"/>
  <c r="L77" i="12"/>
  <c r="M76" i="12"/>
  <c r="L76" i="12"/>
  <c r="M75" i="12"/>
  <c r="L75" i="12"/>
  <c r="M74" i="12"/>
  <c r="L74" i="12"/>
  <c r="M73" i="12"/>
  <c r="L73" i="12"/>
  <c r="M72" i="12"/>
  <c r="L72" i="12"/>
  <c r="M70" i="12"/>
  <c r="L70" i="12"/>
  <c r="M69" i="12"/>
  <c r="L69" i="12"/>
  <c r="M67" i="12"/>
  <c r="L67" i="12"/>
  <c r="M66" i="12"/>
  <c r="L66" i="12"/>
  <c r="M64" i="12"/>
  <c r="L64" i="12"/>
  <c r="M63" i="12"/>
  <c r="L63" i="12"/>
  <c r="M62" i="12"/>
  <c r="L62" i="12"/>
  <c r="M61" i="12"/>
  <c r="L61" i="12"/>
  <c r="M60" i="12"/>
  <c r="L60" i="12"/>
  <c r="M58" i="12"/>
  <c r="L58" i="12"/>
  <c r="M57" i="12"/>
  <c r="L57" i="12"/>
  <c r="M56" i="12"/>
  <c r="L56" i="12"/>
  <c r="M55" i="12"/>
  <c r="L55" i="12"/>
  <c r="M54" i="12"/>
  <c r="L54" i="12"/>
  <c r="M52" i="12"/>
  <c r="L52" i="12"/>
  <c r="M51" i="12"/>
  <c r="L51" i="12"/>
  <c r="M50" i="12"/>
  <c r="L50" i="12"/>
  <c r="M49" i="12"/>
  <c r="L49" i="12"/>
  <c r="M48" i="12"/>
  <c r="L48" i="12"/>
  <c r="M47" i="12"/>
  <c r="L47" i="12"/>
  <c r="M45" i="12"/>
  <c r="L45" i="12"/>
  <c r="M44" i="12"/>
  <c r="L44" i="12"/>
  <c r="M43" i="12"/>
  <c r="L43" i="12"/>
  <c r="M42" i="12"/>
  <c r="L42" i="12"/>
  <c r="M41" i="12"/>
  <c r="L41" i="12"/>
  <c r="M40" i="12"/>
  <c r="L40" i="12"/>
  <c r="M39" i="12"/>
  <c r="L39" i="12"/>
  <c r="M38" i="12"/>
  <c r="L38" i="12"/>
  <c r="M36" i="12"/>
  <c r="L36" i="12"/>
  <c r="M35" i="12"/>
  <c r="L35" i="12"/>
  <c r="M34" i="12"/>
  <c r="L34" i="12"/>
  <c r="M33" i="12"/>
  <c r="L33" i="12"/>
  <c r="M32" i="12"/>
  <c r="L32" i="12"/>
  <c r="M30" i="12"/>
  <c r="L30" i="12"/>
  <c r="M29" i="12"/>
  <c r="L29" i="12"/>
  <c r="M28" i="12"/>
  <c r="L28" i="12"/>
  <c r="M27" i="12"/>
  <c r="L27" i="12"/>
  <c r="M26" i="12"/>
  <c r="L26" i="12"/>
  <c r="M25" i="12"/>
  <c r="L25" i="12"/>
  <c r="M24" i="12"/>
  <c r="L24" i="12"/>
  <c r="M22" i="12"/>
  <c r="L22" i="12"/>
  <c r="M21" i="12"/>
  <c r="L21" i="12"/>
  <c r="M20" i="12"/>
  <c r="L20" i="12"/>
  <c r="M19" i="12"/>
  <c r="L19" i="12"/>
  <c r="M17" i="12"/>
  <c r="L17" i="12"/>
  <c r="M16" i="12"/>
  <c r="L16" i="12"/>
  <c r="M15" i="12"/>
  <c r="L15" i="12"/>
  <c r="M14" i="12"/>
  <c r="L14" i="12"/>
  <c r="M13" i="12"/>
  <c r="L13" i="12"/>
  <c r="M12" i="12"/>
  <c r="L12" i="12"/>
  <c r="M10" i="12"/>
  <c r="L10" i="12"/>
  <c r="M9" i="12"/>
  <c r="L9" i="12"/>
  <c r="M7" i="12"/>
  <c r="L7" i="12"/>
  <c r="M6" i="12"/>
  <c r="L6" i="12"/>
  <c r="M5" i="12"/>
  <c r="L5" i="12"/>
  <c r="M4" i="12"/>
  <c r="L4" i="12"/>
  <c r="M96" i="13"/>
  <c r="L96" i="13"/>
  <c r="M95" i="13"/>
  <c r="L95" i="13"/>
  <c r="M94" i="13"/>
  <c r="L94" i="13"/>
  <c r="M92" i="13"/>
  <c r="L92" i="13"/>
  <c r="M91" i="13"/>
  <c r="L91" i="13"/>
  <c r="M90" i="13"/>
  <c r="L90" i="13"/>
  <c r="M89" i="13"/>
  <c r="L89" i="13"/>
  <c r="M88" i="13"/>
  <c r="L88" i="13"/>
  <c r="M86" i="13"/>
  <c r="L86" i="13"/>
  <c r="M85" i="13"/>
  <c r="L85" i="13"/>
  <c r="M84" i="13"/>
  <c r="L84" i="13"/>
  <c r="M83" i="13"/>
  <c r="L83" i="13"/>
  <c r="M82" i="13"/>
  <c r="L82" i="13"/>
  <c r="M81" i="13"/>
  <c r="L81" i="13"/>
  <c r="M80" i="13"/>
  <c r="L80" i="13"/>
  <c r="M79" i="13"/>
  <c r="L79" i="13"/>
  <c r="M78" i="13"/>
  <c r="L78" i="13"/>
  <c r="M77" i="13"/>
  <c r="L77" i="13"/>
  <c r="M76" i="13"/>
  <c r="L76" i="13"/>
  <c r="M75" i="13"/>
  <c r="L75" i="13"/>
  <c r="M74" i="13"/>
  <c r="L74" i="13"/>
  <c r="M73" i="13"/>
  <c r="L73" i="13"/>
  <c r="M72" i="13"/>
  <c r="L72" i="13"/>
  <c r="M70" i="13"/>
  <c r="L70" i="13"/>
  <c r="M69" i="13"/>
  <c r="L69" i="13"/>
  <c r="M67" i="13"/>
  <c r="L67" i="13"/>
  <c r="M66" i="13"/>
  <c r="L66" i="13"/>
  <c r="M64" i="13"/>
  <c r="L64" i="13"/>
  <c r="M63" i="13"/>
  <c r="L63" i="13"/>
  <c r="M62" i="13"/>
  <c r="L62" i="13"/>
  <c r="M61" i="13"/>
  <c r="L61" i="13"/>
  <c r="M60" i="13"/>
  <c r="L60" i="13"/>
  <c r="M58" i="13"/>
  <c r="L58" i="13"/>
  <c r="M57" i="13"/>
  <c r="L57" i="13"/>
  <c r="M56" i="13"/>
  <c r="L56" i="13"/>
  <c r="M55" i="13"/>
  <c r="L55" i="13"/>
  <c r="M54" i="13"/>
  <c r="L54" i="13"/>
  <c r="M52" i="13"/>
  <c r="L52" i="13"/>
  <c r="M51" i="13"/>
  <c r="L51" i="13"/>
  <c r="M50" i="13"/>
  <c r="L50" i="13"/>
  <c r="M49" i="13"/>
  <c r="L49" i="13"/>
  <c r="M48" i="13"/>
  <c r="L48" i="13"/>
  <c r="M47" i="13"/>
  <c r="L47" i="13"/>
  <c r="M45" i="13"/>
  <c r="L45" i="13"/>
  <c r="M44" i="13"/>
  <c r="L44" i="13"/>
  <c r="M43" i="13"/>
  <c r="L43" i="13"/>
  <c r="M42" i="13"/>
  <c r="L42" i="13"/>
  <c r="M41" i="13"/>
  <c r="L41" i="13"/>
  <c r="M40" i="13"/>
  <c r="L40" i="13"/>
  <c r="M39" i="13"/>
  <c r="L39" i="13"/>
  <c r="M38" i="13"/>
  <c r="L38" i="13"/>
  <c r="M36" i="13"/>
  <c r="L36" i="13"/>
  <c r="M35" i="13"/>
  <c r="L35" i="13"/>
  <c r="M34" i="13"/>
  <c r="L34" i="13"/>
  <c r="M33" i="13"/>
  <c r="L33" i="13"/>
  <c r="M32" i="13"/>
  <c r="L32" i="13"/>
  <c r="M30" i="13"/>
  <c r="L30" i="13"/>
  <c r="M29" i="13"/>
  <c r="L29" i="13"/>
  <c r="M28" i="13"/>
  <c r="L28" i="13"/>
  <c r="M27" i="13"/>
  <c r="L27" i="13"/>
  <c r="M26" i="13"/>
  <c r="L26" i="13"/>
  <c r="M25" i="13"/>
  <c r="L25" i="13"/>
  <c r="M24" i="13"/>
  <c r="L24" i="13"/>
  <c r="M22" i="13"/>
  <c r="L22" i="13"/>
  <c r="M21" i="13"/>
  <c r="L21" i="13"/>
  <c r="M20" i="13"/>
  <c r="L20" i="13"/>
  <c r="M19" i="13"/>
  <c r="L19" i="13"/>
  <c r="M17" i="13"/>
  <c r="L17" i="13"/>
  <c r="M16" i="13"/>
  <c r="L16" i="13"/>
  <c r="M15" i="13"/>
  <c r="L15" i="13"/>
  <c r="M14" i="13"/>
  <c r="L14" i="13"/>
  <c r="M13" i="13"/>
  <c r="L13" i="13"/>
  <c r="M12" i="13"/>
  <c r="L12" i="13"/>
  <c r="M10" i="13"/>
  <c r="L10" i="13"/>
  <c r="M9" i="13"/>
  <c r="L9" i="13"/>
  <c r="M7" i="13"/>
  <c r="L7" i="13"/>
  <c r="M6" i="13"/>
  <c r="L6" i="13"/>
  <c r="M5" i="13"/>
  <c r="L5" i="13"/>
  <c r="M4" i="13"/>
  <c r="L4" i="13"/>
  <c r="M96" i="14"/>
  <c r="L96" i="14"/>
  <c r="M95" i="14"/>
  <c r="L95" i="14"/>
  <c r="M94" i="14"/>
  <c r="L94" i="14"/>
  <c r="M92" i="14"/>
  <c r="L92" i="14"/>
  <c r="M91" i="14"/>
  <c r="L91" i="14"/>
  <c r="M90" i="14"/>
  <c r="L90" i="14"/>
  <c r="M89" i="14"/>
  <c r="L89" i="14"/>
  <c r="M88" i="14"/>
  <c r="L88" i="14"/>
  <c r="M86" i="14"/>
  <c r="L86" i="14"/>
  <c r="M85" i="14"/>
  <c r="L85" i="14"/>
  <c r="M84" i="14"/>
  <c r="L84" i="14"/>
  <c r="M83" i="14"/>
  <c r="L83" i="14"/>
  <c r="M82" i="14"/>
  <c r="L82" i="14"/>
  <c r="M81" i="14"/>
  <c r="L81" i="14"/>
  <c r="M80" i="14"/>
  <c r="L80" i="14"/>
  <c r="M79" i="14"/>
  <c r="L79" i="14"/>
  <c r="M78" i="14"/>
  <c r="L78" i="14"/>
  <c r="M77" i="14"/>
  <c r="L77" i="14"/>
  <c r="M76" i="14"/>
  <c r="L76" i="14"/>
  <c r="M75" i="14"/>
  <c r="L75" i="14"/>
  <c r="M74" i="14"/>
  <c r="L74" i="14"/>
  <c r="M73" i="14"/>
  <c r="L73" i="14"/>
  <c r="M72" i="14"/>
  <c r="L72" i="14"/>
  <c r="M70" i="14"/>
  <c r="L70" i="14"/>
  <c r="M69" i="14"/>
  <c r="L69" i="14"/>
  <c r="M67" i="14"/>
  <c r="L67" i="14"/>
  <c r="M66" i="14"/>
  <c r="L66" i="14"/>
  <c r="M64" i="14"/>
  <c r="L64" i="14"/>
  <c r="M63" i="14"/>
  <c r="L63" i="14"/>
  <c r="M62" i="14"/>
  <c r="L62" i="14"/>
  <c r="M61" i="14"/>
  <c r="L61" i="14"/>
  <c r="M60" i="14"/>
  <c r="L60" i="14"/>
  <c r="M58" i="14"/>
  <c r="L58" i="14"/>
  <c r="M57" i="14"/>
  <c r="L57" i="14"/>
  <c r="M56" i="14"/>
  <c r="L56" i="14"/>
  <c r="M55" i="14"/>
  <c r="L55" i="14"/>
  <c r="M54" i="14"/>
  <c r="L54" i="14"/>
  <c r="M52" i="14"/>
  <c r="L52" i="14"/>
  <c r="M51" i="14"/>
  <c r="L51" i="14"/>
  <c r="M50" i="14"/>
  <c r="L50" i="14"/>
  <c r="M49" i="14"/>
  <c r="L49" i="14"/>
  <c r="M48" i="14"/>
  <c r="L48" i="14"/>
  <c r="M47" i="14"/>
  <c r="L47" i="14"/>
  <c r="M45" i="14"/>
  <c r="L45" i="14"/>
  <c r="M44" i="14"/>
  <c r="L44" i="14"/>
  <c r="M43" i="14"/>
  <c r="L43" i="14"/>
  <c r="M42" i="14"/>
  <c r="L42" i="14"/>
  <c r="M41" i="14"/>
  <c r="L41" i="14"/>
  <c r="M40" i="14"/>
  <c r="L40" i="14"/>
  <c r="M39" i="14"/>
  <c r="L39" i="14"/>
  <c r="M38" i="14"/>
  <c r="L38" i="14"/>
  <c r="M36" i="14"/>
  <c r="L36" i="14"/>
  <c r="M35" i="14"/>
  <c r="L35" i="14"/>
  <c r="M34" i="14"/>
  <c r="L34" i="14"/>
  <c r="M33" i="14"/>
  <c r="L33" i="14"/>
  <c r="M32" i="14"/>
  <c r="L32" i="14"/>
  <c r="M30" i="14"/>
  <c r="L30" i="14"/>
  <c r="M29" i="14"/>
  <c r="L29" i="14"/>
  <c r="M28" i="14"/>
  <c r="L28" i="14"/>
  <c r="M27" i="14"/>
  <c r="L27" i="14"/>
  <c r="M26" i="14"/>
  <c r="L26" i="14"/>
  <c r="M25" i="14"/>
  <c r="L25" i="14"/>
  <c r="M24" i="14"/>
  <c r="L24" i="14"/>
  <c r="M22" i="14"/>
  <c r="L22" i="14"/>
  <c r="M21" i="14"/>
  <c r="L21" i="14"/>
  <c r="M20" i="14"/>
  <c r="L20" i="14"/>
  <c r="M19" i="14"/>
  <c r="L19" i="14"/>
  <c r="M17" i="14"/>
  <c r="L17" i="14"/>
  <c r="M16" i="14"/>
  <c r="L16" i="14"/>
  <c r="M15" i="14"/>
  <c r="L15" i="14"/>
  <c r="M14" i="14"/>
  <c r="L14" i="14"/>
  <c r="M13" i="14"/>
  <c r="L13" i="14"/>
  <c r="M12" i="14"/>
  <c r="L12" i="14"/>
  <c r="M10" i="14"/>
  <c r="L10" i="14"/>
  <c r="M9" i="14"/>
  <c r="L9" i="14"/>
  <c r="M7" i="14"/>
  <c r="L7" i="14"/>
  <c r="M6" i="14"/>
  <c r="L6" i="14"/>
  <c r="M5" i="14"/>
  <c r="L5" i="14"/>
  <c r="M4" i="14"/>
  <c r="L4" i="14"/>
  <c r="M7" i="15"/>
  <c r="M96" i="15"/>
  <c r="L96" i="15"/>
  <c r="M95" i="15"/>
  <c r="L95" i="15"/>
  <c r="M94" i="15"/>
  <c r="L94" i="15"/>
  <c r="M92" i="15"/>
  <c r="L92" i="15"/>
  <c r="M91" i="15"/>
  <c r="L91" i="15"/>
  <c r="M90" i="15"/>
  <c r="L90" i="15"/>
  <c r="M89" i="15"/>
  <c r="L89" i="15"/>
  <c r="M88" i="15"/>
  <c r="L88" i="15"/>
  <c r="M86" i="15"/>
  <c r="L86" i="15"/>
  <c r="M85" i="15"/>
  <c r="L85" i="15"/>
  <c r="M84" i="15"/>
  <c r="L84" i="15"/>
  <c r="M83" i="15"/>
  <c r="L83" i="15"/>
  <c r="M82" i="15"/>
  <c r="L82" i="15"/>
  <c r="M81" i="15"/>
  <c r="L81" i="15"/>
  <c r="M80" i="15"/>
  <c r="L80" i="15"/>
  <c r="M79" i="15"/>
  <c r="L79" i="15"/>
  <c r="M78" i="15"/>
  <c r="L78" i="15"/>
  <c r="M77" i="15"/>
  <c r="L77" i="15"/>
  <c r="M76" i="15"/>
  <c r="L76" i="15"/>
  <c r="M75" i="15"/>
  <c r="L75" i="15"/>
  <c r="M74" i="15"/>
  <c r="L74" i="15"/>
  <c r="M73" i="15"/>
  <c r="L73" i="15"/>
  <c r="M72" i="15"/>
  <c r="L72" i="15"/>
  <c r="M70" i="15"/>
  <c r="L70" i="15"/>
  <c r="M69" i="15"/>
  <c r="L69" i="15"/>
  <c r="M67" i="15"/>
  <c r="L67" i="15"/>
  <c r="M66" i="15"/>
  <c r="L66" i="15"/>
  <c r="M64" i="15"/>
  <c r="L64" i="15"/>
  <c r="M63" i="15"/>
  <c r="L63" i="15"/>
  <c r="M62" i="15"/>
  <c r="L62" i="15"/>
  <c r="M61" i="15"/>
  <c r="L61" i="15"/>
  <c r="M60" i="15"/>
  <c r="L60" i="15"/>
  <c r="M58" i="15"/>
  <c r="L58" i="15"/>
  <c r="M57" i="15"/>
  <c r="L57" i="15"/>
  <c r="M56" i="15"/>
  <c r="L56" i="15"/>
  <c r="M55" i="15"/>
  <c r="L55" i="15"/>
  <c r="M54" i="15"/>
  <c r="L54" i="15"/>
  <c r="M52" i="15"/>
  <c r="L52" i="15"/>
  <c r="M51" i="15"/>
  <c r="L51" i="15"/>
  <c r="M50" i="15"/>
  <c r="L50" i="15"/>
  <c r="M49" i="15"/>
  <c r="L49" i="15"/>
  <c r="M48" i="15"/>
  <c r="L48" i="15"/>
  <c r="M47" i="15"/>
  <c r="L47" i="15"/>
  <c r="M45" i="15"/>
  <c r="L45" i="15"/>
  <c r="M44" i="15"/>
  <c r="L44" i="15"/>
  <c r="M43" i="15"/>
  <c r="L43" i="15"/>
  <c r="M42" i="15"/>
  <c r="L42" i="15"/>
  <c r="M41" i="15"/>
  <c r="L41" i="15"/>
  <c r="M40" i="15"/>
  <c r="L40" i="15"/>
  <c r="M39" i="15"/>
  <c r="L39" i="15"/>
  <c r="M38" i="15"/>
  <c r="L38" i="15"/>
  <c r="M36" i="15"/>
  <c r="L36" i="15"/>
  <c r="M35" i="15"/>
  <c r="L35" i="15"/>
  <c r="M34" i="15"/>
  <c r="L34" i="15"/>
  <c r="M33" i="15"/>
  <c r="L33" i="15"/>
  <c r="M32" i="15"/>
  <c r="L32" i="15"/>
  <c r="M30" i="15"/>
  <c r="L30" i="15"/>
  <c r="M29" i="15"/>
  <c r="L29" i="15"/>
  <c r="M28" i="15"/>
  <c r="L28" i="15"/>
  <c r="M27" i="15"/>
  <c r="L27" i="15"/>
  <c r="M26" i="15"/>
  <c r="L26" i="15"/>
  <c r="M25" i="15"/>
  <c r="L25" i="15"/>
  <c r="M24" i="15"/>
  <c r="L24" i="15"/>
  <c r="M22" i="15"/>
  <c r="L22" i="15"/>
  <c r="M21" i="15"/>
  <c r="L21" i="15"/>
  <c r="M20" i="15"/>
  <c r="L20" i="15"/>
  <c r="M19" i="15"/>
  <c r="L19" i="15"/>
  <c r="M17" i="15"/>
  <c r="L17" i="15"/>
  <c r="M16" i="15"/>
  <c r="L16" i="15"/>
  <c r="M15" i="15"/>
  <c r="L15" i="15"/>
  <c r="M14" i="15"/>
  <c r="L14" i="15"/>
  <c r="M13" i="15"/>
  <c r="L13" i="15"/>
  <c r="M12" i="15"/>
  <c r="L12" i="15"/>
  <c r="M10" i="15"/>
  <c r="L10" i="15"/>
  <c r="M9" i="15"/>
  <c r="L9" i="15"/>
  <c r="L7" i="15"/>
  <c r="M6" i="15"/>
  <c r="L6" i="15"/>
  <c r="M5" i="15"/>
  <c r="L5" i="15"/>
  <c r="M4" i="15"/>
  <c r="L4" i="15"/>
  <c r="M96" i="16"/>
  <c r="L96" i="16"/>
  <c r="M95" i="16"/>
  <c r="L95" i="16"/>
  <c r="M94" i="16"/>
  <c r="L94" i="16"/>
  <c r="M92" i="16"/>
  <c r="L92" i="16"/>
  <c r="M91" i="16"/>
  <c r="L91" i="16"/>
  <c r="M90" i="16"/>
  <c r="L90" i="16"/>
  <c r="M89" i="16"/>
  <c r="L89" i="16"/>
  <c r="M88" i="16"/>
  <c r="L88" i="16"/>
  <c r="M86" i="16"/>
  <c r="L86" i="16"/>
  <c r="M85" i="16"/>
  <c r="L85" i="16"/>
  <c r="M84" i="16"/>
  <c r="L84" i="16"/>
  <c r="D16" i="10" l="1"/>
  <c r="D15" i="10"/>
  <c r="E15" i="10" s="1"/>
  <c r="F8" i="10"/>
  <c r="E8" i="10"/>
  <c r="D8" i="10"/>
  <c r="F5" i="10"/>
  <c r="F9" i="10" s="1"/>
  <c r="F14" i="10"/>
  <c r="D5" i="10"/>
  <c r="D9" i="10" s="1"/>
  <c r="E5" i="10"/>
  <c r="E9" i="10" s="1"/>
  <c r="C5" i="10"/>
  <c r="C9" i="10" s="1"/>
  <c r="F16" i="10" l="1"/>
  <c r="E16" i="10"/>
  <c r="F15" i="10"/>
  <c r="F17" i="10"/>
  <c r="J11" i="17"/>
  <c r="I11" i="17"/>
  <c r="H11" i="17"/>
  <c r="G11" i="17"/>
  <c r="F11" i="17"/>
  <c r="E11" i="17"/>
  <c r="D11" i="17"/>
  <c r="J9" i="17"/>
  <c r="I9" i="17"/>
  <c r="H9" i="17"/>
  <c r="G9" i="17"/>
  <c r="F9" i="17"/>
  <c r="E9" i="17"/>
  <c r="D9" i="17"/>
  <c r="D8" i="17"/>
  <c r="J7" i="17"/>
  <c r="I7" i="17"/>
  <c r="H7" i="17"/>
  <c r="G7" i="17"/>
  <c r="F7" i="17"/>
  <c r="E7" i="17"/>
  <c r="D7" i="17"/>
  <c r="J4" i="17"/>
  <c r="I4" i="17"/>
  <c r="H4" i="17"/>
  <c r="G4" i="17"/>
  <c r="F4" i="17"/>
  <c r="E4" i="17"/>
  <c r="D4" i="17"/>
  <c r="D5" i="17"/>
  <c r="E5" i="17"/>
  <c r="F5" i="17"/>
  <c r="G5" i="17"/>
  <c r="H5" i="17"/>
  <c r="I5" i="17"/>
  <c r="J5" i="17"/>
  <c r="D6" i="17"/>
  <c r="E6" i="17"/>
  <c r="F6" i="17"/>
  <c r="G6" i="17"/>
  <c r="H6" i="17"/>
  <c r="I6" i="17"/>
  <c r="J6" i="17"/>
  <c r="E8" i="17"/>
  <c r="G8" i="17"/>
  <c r="H8" i="17"/>
  <c r="I8" i="17"/>
  <c r="J8" i="17"/>
  <c r="D10" i="17"/>
  <c r="E10" i="17"/>
  <c r="F10" i="17"/>
  <c r="G10" i="17"/>
  <c r="H10" i="17"/>
  <c r="I10" i="17"/>
  <c r="J10" i="17"/>
  <c r="J3" i="17"/>
  <c r="I3" i="17"/>
  <c r="H3" i="17"/>
  <c r="G3" i="17"/>
  <c r="F3" i="17"/>
  <c r="E3" i="17"/>
  <c r="D3" i="17"/>
  <c r="M29" i="16" l="1"/>
  <c r="H17" i="16"/>
  <c r="G15" i="16"/>
  <c r="L9" i="16"/>
  <c r="M83" i="16"/>
  <c r="L83" i="16"/>
  <c r="M82" i="16"/>
  <c r="L82" i="16"/>
  <c r="M81" i="16"/>
  <c r="L81" i="16"/>
  <c r="M80" i="16"/>
  <c r="L80" i="16"/>
  <c r="M79" i="16"/>
  <c r="L79" i="16"/>
  <c r="M78" i="16"/>
  <c r="L78" i="16"/>
  <c r="M77" i="16"/>
  <c r="L77" i="16"/>
  <c r="M76" i="16"/>
  <c r="L76" i="16"/>
  <c r="M75" i="16"/>
  <c r="L75" i="16"/>
  <c r="M74" i="16"/>
  <c r="L74" i="16"/>
  <c r="M73" i="16"/>
  <c r="L73" i="16"/>
  <c r="M72" i="16"/>
  <c r="L72" i="16"/>
  <c r="M70" i="16"/>
  <c r="L70" i="16"/>
  <c r="M69" i="16"/>
  <c r="L69" i="16"/>
  <c r="M67" i="16"/>
  <c r="L67" i="16"/>
  <c r="M66" i="16"/>
  <c r="L66" i="16"/>
  <c r="M64" i="16"/>
  <c r="L64" i="16"/>
  <c r="M63" i="16"/>
  <c r="L63" i="16"/>
  <c r="M62" i="16"/>
  <c r="L62" i="16"/>
  <c r="M61" i="16"/>
  <c r="L61" i="16"/>
  <c r="M60" i="16"/>
  <c r="L60" i="16"/>
  <c r="M58" i="16"/>
  <c r="L58" i="16"/>
  <c r="M57" i="16"/>
  <c r="L57" i="16"/>
  <c r="M56" i="16"/>
  <c r="L56" i="16"/>
  <c r="M55" i="16"/>
  <c r="L55" i="16"/>
  <c r="M54" i="16"/>
  <c r="L54" i="16"/>
  <c r="M52" i="16"/>
  <c r="L52" i="16"/>
  <c r="M51" i="16"/>
  <c r="L51" i="16"/>
  <c r="M50" i="16"/>
  <c r="L50" i="16"/>
  <c r="M49" i="16"/>
  <c r="L49" i="16"/>
  <c r="M48" i="16"/>
  <c r="L48" i="16"/>
  <c r="M47" i="16"/>
  <c r="L47" i="16"/>
  <c r="M45" i="16"/>
  <c r="L45" i="16"/>
  <c r="M44" i="16"/>
  <c r="L44" i="16"/>
  <c r="M43" i="16"/>
  <c r="L43" i="16"/>
  <c r="M42" i="16"/>
  <c r="L42" i="16"/>
  <c r="M41" i="16"/>
  <c r="L41" i="16"/>
  <c r="M40" i="16"/>
  <c r="L40" i="16"/>
  <c r="M39" i="16"/>
  <c r="L39" i="16"/>
  <c r="M38" i="16"/>
  <c r="L38" i="16"/>
  <c r="M36" i="16"/>
  <c r="L36" i="16"/>
  <c r="M35" i="16"/>
  <c r="L35" i="16"/>
  <c r="M34" i="16"/>
  <c r="L34" i="16"/>
  <c r="M33" i="16"/>
  <c r="L33" i="16"/>
  <c r="M32" i="16"/>
  <c r="L32" i="16"/>
  <c r="M30" i="16"/>
  <c r="L30" i="16"/>
  <c r="L29" i="16"/>
  <c r="M28" i="16"/>
  <c r="L28" i="16"/>
  <c r="M27" i="16"/>
  <c r="L27" i="16"/>
  <c r="M26" i="16"/>
  <c r="L26" i="16"/>
  <c r="M25" i="16"/>
  <c r="L25" i="16"/>
  <c r="M24" i="16"/>
  <c r="L24" i="16"/>
  <c r="M22" i="16"/>
  <c r="L22" i="16"/>
  <c r="M21" i="16"/>
  <c r="L21" i="16"/>
  <c r="M20" i="16"/>
  <c r="L20" i="16"/>
  <c r="M19" i="16"/>
  <c r="L19" i="16"/>
  <c r="M17" i="16"/>
  <c r="L17" i="16"/>
  <c r="M16" i="16"/>
  <c r="L16" i="16"/>
  <c r="M15" i="16"/>
  <c r="L15" i="16"/>
  <c r="M14" i="16"/>
  <c r="L14" i="16"/>
  <c r="M13" i="16"/>
  <c r="L13" i="16"/>
  <c r="M12" i="16"/>
  <c r="L12" i="16"/>
  <c r="M10" i="16"/>
  <c r="L10" i="16"/>
  <c r="M9" i="16"/>
  <c r="M7" i="16"/>
  <c r="L7" i="16"/>
  <c r="M6" i="16"/>
  <c r="L6" i="16"/>
  <c r="M5" i="16"/>
  <c r="L5" i="16"/>
  <c r="M4" i="16"/>
  <c r="L4" i="16"/>
  <c r="H10" i="16"/>
  <c r="H83" i="16"/>
  <c r="G83" i="16"/>
  <c r="H82" i="16"/>
  <c r="G82" i="16"/>
  <c r="H81" i="16"/>
  <c r="G81" i="16"/>
  <c r="H80" i="16"/>
  <c r="G80" i="16"/>
  <c r="H79" i="16"/>
  <c r="G79" i="16"/>
  <c r="H78" i="16"/>
  <c r="G78" i="16"/>
  <c r="H77" i="16"/>
  <c r="G77" i="16"/>
  <c r="H76" i="16"/>
  <c r="G76" i="16"/>
  <c r="H75" i="16"/>
  <c r="G75" i="16"/>
  <c r="H74" i="16"/>
  <c r="G74" i="16"/>
  <c r="H73" i="16"/>
  <c r="G73" i="16"/>
  <c r="H72" i="16"/>
  <c r="G72" i="16"/>
  <c r="H70" i="16"/>
  <c r="G70" i="16"/>
  <c r="H69" i="16"/>
  <c r="G69" i="16"/>
  <c r="H67" i="16"/>
  <c r="G67" i="16"/>
  <c r="H66" i="16"/>
  <c r="G66" i="16"/>
  <c r="H64" i="16"/>
  <c r="G64" i="16"/>
  <c r="H63" i="16"/>
  <c r="G63" i="16"/>
  <c r="H62" i="16"/>
  <c r="G62" i="16"/>
  <c r="H61" i="16"/>
  <c r="G61" i="16"/>
  <c r="H60" i="16"/>
  <c r="G60" i="16"/>
  <c r="H58" i="16"/>
  <c r="G58" i="16"/>
  <c r="H57" i="16"/>
  <c r="G57" i="16"/>
  <c r="H56" i="16"/>
  <c r="G56" i="16"/>
  <c r="H55" i="16"/>
  <c r="G55" i="16"/>
  <c r="H54" i="16"/>
  <c r="G54" i="16"/>
  <c r="H52" i="16"/>
  <c r="G52" i="16"/>
  <c r="H51" i="16"/>
  <c r="G51" i="16"/>
  <c r="H50" i="16"/>
  <c r="G50" i="16"/>
  <c r="H49" i="16"/>
  <c r="G49" i="16"/>
  <c r="H48" i="16"/>
  <c r="G48" i="16"/>
  <c r="H47" i="16"/>
  <c r="G47" i="16"/>
  <c r="H45" i="16"/>
  <c r="G45" i="16"/>
  <c r="H44" i="16"/>
  <c r="G44" i="16"/>
  <c r="H43" i="16"/>
  <c r="G43" i="16"/>
  <c r="H42" i="16"/>
  <c r="G42" i="16"/>
  <c r="H41" i="16"/>
  <c r="G41" i="16"/>
  <c r="H40" i="16"/>
  <c r="G40" i="16"/>
  <c r="H39" i="16"/>
  <c r="G39" i="16"/>
  <c r="H38" i="16"/>
  <c r="G38" i="16"/>
  <c r="H36" i="16"/>
  <c r="G36" i="16"/>
  <c r="H35" i="16"/>
  <c r="G35" i="16"/>
  <c r="H34" i="16"/>
  <c r="G34" i="16"/>
  <c r="H33" i="16"/>
  <c r="G33" i="16"/>
  <c r="H32" i="16"/>
  <c r="G32" i="16"/>
  <c r="H30" i="16"/>
  <c r="G30" i="16"/>
  <c r="H29" i="16"/>
  <c r="G29" i="16"/>
  <c r="H28" i="16"/>
  <c r="G28" i="16"/>
  <c r="H27" i="16"/>
  <c r="G27" i="16"/>
  <c r="H26" i="16"/>
  <c r="G26" i="16"/>
  <c r="H25" i="16"/>
  <c r="G25" i="16"/>
  <c r="H24" i="16"/>
  <c r="G24" i="16"/>
  <c r="H22" i="16"/>
  <c r="G22" i="16"/>
  <c r="H21" i="16"/>
  <c r="G21" i="16"/>
  <c r="H20" i="16"/>
  <c r="G20" i="16"/>
  <c r="H19" i="16"/>
  <c r="G19" i="16"/>
  <c r="G17" i="16"/>
  <c r="H16" i="16"/>
  <c r="G16" i="16"/>
  <c r="H15" i="16"/>
  <c r="H14" i="16"/>
  <c r="G14" i="16"/>
  <c r="H13" i="16"/>
  <c r="G13" i="16"/>
  <c r="H12" i="16"/>
  <c r="G12" i="16"/>
  <c r="G10" i="16"/>
  <c r="H9" i="16"/>
  <c r="G9" i="16"/>
  <c r="H7" i="16"/>
  <c r="G7" i="16"/>
  <c r="H6" i="16"/>
  <c r="G6" i="16"/>
  <c r="H5" i="16"/>
  <c r="G5" i="16"/>
  <c r="H4" i="16"/>
  <c r="G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9" i="1" l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60" i="1"/>
  <c r="N59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</calcChain>
</file>

<file path=xl/sharedStrings.xml><?xml version="1.0" encoding="utf-8"?>
<sst xmlns="http://schemas.openxmlformats.org/spreadsheetml/2006/main" count="1875" uniqueCount="423">
  <si>
    <t>2017 Existing</t>
  </si>
  <si>
    <t>W.S. Elev (ft)</t>
  </si>
  <si>
    <t>Reach</t>
  </si>
  <si>
    <t>Profile</t>
  </si>
  <si>
    <t>E100-00-00_R002</t>
  </si>
  <si>
    <t>105083.*</t>
  </si>
  <si>
    <t>104805.*</t>
  </si>
  <si>
    <t>E100-00-00_R003</t>
  </si>
  <si>
    <t>E100-00-00_R004</t>
  </si>
  <si>
    <t>(1)</t>
  </si>
  <si>
    <t>(2)</t>
  </si>
  <si>
    <t>(2) - (1)</t>
  </si>
  <si>
    <t>(3)</t>
  </si>
  <si>
    <t>ΔWSE (ft)</t>
  </si>
  <si>
    <t>(3) - (1)</t>
  </si>
  <si>
    <t>River Station</t>
  </si>
  <si>
    <t>Q Total (cfs)</t>
  </si>
  <si>
    <t>Equador Bridge</t>
  </si>
  <si>
    <t>10-yr</t>
  </si>
  <si>
    <t>50-yr</t>
  </si>
  <si>
    <t>25-yr</t>
  </si>
  <si>
    <t>100-yr</t>
  </si>
  <si>
    <t>500-yr</t>
  </si>
  <si>
    <t>Sam Houston SB Feeder</t>
  </si>
  <si>
    <t>Sam Houston Main Lanes</t>
  </si>
  <si>
    <t>Sam Houston NB Feeder</t>
  </si>
  <si>
    <t>Tahoe Dr Bridge</t>
  </si>
  <si>
    <t>Lakeview Dr Bridge</t>
  </si>
  <si>
    <t>Existing Conditions</t>
  </si>
  <si>
    <t>Number of Homes Flooded During Each Storm Event</t>
  </si>
  <si>
    <t>No Golf Course</t>
  </si>
  <si>
    <t>[No Golf - Exist]</t>
  </si>
  <si>
    <t>Golf Course With Berm</t>
  </si>
  <si>
    <t>% Difference Between Existing and Golf Course w/Berm</t>
  </si>
  <si>
    <t>E127-00-00_0001</t>
  </si>
  <si>
    <t>Golf Course w/Berm</t>
  </si>
  <si>
    <t>[W/Berm -Exist]</t>
  </si>
  <si>
    <t>109.03</t>
  </si>
  <si>
    <t>107.11</t>
  </si>
  <si>
    <t>103.61</t>
  </si>
  <si>
    <t>103.80</t>
  </si>
  <si>
    <t>102.30</t>
  </si>
  <si>
    <t>102.07</t>
  </si>
  <si>
    <t>101.58</t>
  </si>
  <si>
    <t>101.52</t>
  </si>
  <si>
    <t>101.43</t>
  </si>
  <si>
    <t>101.30</t>
  </si>
  <si>
    <t>101.10</t>
  </si>
  <si>
    <t>101.07</t>
  </si>
  <si>
    <t>100.27</t>
  </si>
  <si>
    <t>97.97</t>
  </si>
  <si>
    <t>97.06</t>
  </si>
  <si>
    <t>96.95</t>
  </si>
  <si>
    <t>ΔFlow (cfs)</t>
  </si>
  <si>
    <t>(4)</t>
  </si>
  <si>
    <t>(5)</t>
  </si>
  <si>
    <t>(5) - (4)</t>
  </si>
  <si>
    <t>(6) - (4)</t>
  </si>
  <si>
    <t>(6)</t>
  </si>
  <si>
    <t>109.63</t>
  </si>
  <si>
    <t>107.91</t>
  </si>
  <si>
    <t>104.77</t>
  </si>
  <si>
    <t>104.62</t>
  </si>
  <si>
    <t>103.53</t>
  </si>
  <si>
    <t>103.33</t>
  </si>
  <si>
    <t>102.38</t>
  </si>
  <si>
    <t>102.29</t>
  </si>
  <si>
    <t>102.18</t>
  </si>
  <si>
    <t>102.01</t>
  </si>
  <si>
    <t>101.99</t>
  </si>
  <si>
    <t>99.44</t>
  </si>
  <si>
    <t>99.15</t>
  </si>
  <si>
    <t>99.04</t>
  </si>
  <si>
    <t>98.96</t>
  </si>
  <si>
    <t>110.16</t>
  </si>
  <si>
    <t>108.67</t>
  </si>
  <si>
    <t>107.12</t>
  </si>
  <si>
    <t>106.57</t>
  </si>
  <si>
    <t>105.61</t>
  </si>
  <si>
    <t>105.86</t>
  </si>
  <si>
    <t>105.78</t>
  </si>
  <si>
    <t>105.62</t>
  </si>
  <si>
    <t>105.16</t>
  </si>
  <si>
    <t>104.63</t>
  </si>
  <si>
    <t>104.48</t>
  </si>
  <si>
    <t>104.43</t>
  </si>
  <si>
    <t>103.36</t>
  </si>
  <si>
    <t>103.31</t>
  </si>
  <si>
    <t>103.23</t>
  </si>
  <si>
    <t>103.12</t>
  </si>
  <si>
    <t>102.95</t>
  </si>
  <si>
    <t>102.93</t>
  </si>
  <si>
    <t>102.40</t>
  </si>
  <si>
    <t>101.70</t>
  </si>
  <si>
    <t>101.35</t>
  </si>
  <si>
    <t>100.65</t>
  </si>
  <si>
    <t>100.48</t>
  </si>
  <si>
    <t>100.43</t>
  </si>
  <si>
    <t>100.35</t>
  </si>
  <si>
    <t>100.15</t>
  </si>
  <si>
    <t>100.06</t>
  </si>
  <si>
    <t>100.07</t>
  </si>
  <si>
    <t>110.60</t>
  </si>
  <si>
    <t>109.27</t>
  </si>
  <si>
    <t>107.84</t>
  </si>
  <si>
    <t>107.33</t>
  </si>
  <si>
    <t>106.30</t>
  </si>
  <si>
    <t>106.47</t>
  </si>
  <si>
    <t>106.31</t>
  </si>
  <si>
    <t>105.85</t>
  </si>
  <si>
    <t>105.33</t>
  </si>
  <si>
    <t>105.22</t>
  </si>
  <si>
    <t>104.27</t>
  </si>
  <si>
    <t>104.24</t>
  </si>
  <si>
    <t>104.16</t>
  </si>
  <si>
    <t>104.07</t>
  </si>
  <si>
    <t>103.79</t>
  </si>
  <si>
    <t>103.34</t>
  </si>
  <si>
    <t>102.76</t>
  </si>
  <si>
    <t>102.52</t>
  </si>
  <si>
    <t>101.96</t>
  </si>
  <si>
    <t>101.81</t>
  </si>
  <si>
    <t>101.77</t>
  </si>
  <si>
    <t>101.75</t>
  </si>
  <si>
    <t>101.69</t>
  </si>
  <si>
    <t>101.60</t>
  </si>
  <si>
    <t>101.53</t>
  </si>
  <si>
    <t>110.94</t>
  </si>
  <si>
    <t>109.69</t>
  </si>
  <si>
    <t>108.37</t>
  </si>
  <si>
    <t>107.85</t>
  </si>
  <si>
    <t>106.64</t>
  </si>
  <si>
    <t>106.95</t>
  </si>
  <si>
    <t>106.85</t>
  </si>
  <si>
    <t>106.66</t>
  </si>
  <si>
    <t>106.17</t>
  </si>
  <si>
    <t>105.50</t>
  </si>
  <si>
    <t>105.44</t>
  </si>
  <si>
    <t>104.68</t>
  </si>
  <si>
    <t>104.66</t>
  </si>
  <si>
    <t>104.58</t>
  </si>
  <si>
    <t>104.50</t>
  </si>
  <si>
    <t>104.26</t>
  </si>
  <si>
    <t>103.81</t>
  </si>
  <si>
    <t>103.27</t>
  </si>
  <si>
    <t>103.06</t>
  </si>
  <si>
    <t>102.63</t>
  </si>
  <si>
    <t>102.39</t>
  </si>
  <si>
    <t>102.35</t>
  </si>
  <si>
    <t>102.34</t>
  </si>
  <si>
    <t>102.22</t>
  </si>
  <si>
    <t>102.16</t>
  </si>
  <si>
    <t>111.26</t>
  </si>
  <si>
    <t>110.06</t>
  </si>
  <si>
    <t>108.96</t>
  </si>
  <si>
    <t>108.40</t>
  </si>
  <si>
    <t>106.99</t>
  </si>
  <si>
    <t>107.22</t>
  </si>
  <si>
    <t>107.01</t>
  </si>
  <si>
    <t>105.72</t>
  </si>
  <si>
    <t>105.65</t>
  </si>
  <si>
    <t>104.89</t>
  </si>
  <si>
    <t>104.86</t>
  </si>
  <si>
    <t>104.51</t>
  </si>
  <si>
    <t>104.55</t>
  </si>
  <si>
    <t>104.17</t>
  </si>
  <si>
    <t>103.41</t>
  </si>
  <si>
    <t>103.00</t>
  </si>
  <si>
    <t>102.96</t>
  </si>
  <si>
    <t>102.75</t>
  </si>
  <si>
    <t>102.77</t>
  </si>
  <si>
    <t>102.69</t>
  </si>
  <si>
    <t>102.62</t>
  </si>
  <si>
    <t>106.18</t>
  </si>
  <si>
    <t>105.63</t>
  </si>
  <si>
    <t>103.93</t>
  </si>
  <si>
    <t>104.34</t>
  </si>
  <si>
    <t>104.04</t>
  </si>
  <si>
    <t>101.66</t>
  </si>
  <si>
    <t>108.66</t>
  </si>
  <si>
    <t>107.04</t>
  </si>
  <si>
    <t>106.46</t>
  </si>
  <si>
    <t>104.99</t>
  </si>
  <si>
    <t>103.75</t>
  </si>
  <si>
    <t>103.55</t>
  </si>
  <si>
    <t>101.42</t>
  </si>
  <si>
    <t>110.59</t>
  </si>
  <si>
    <t>109.25</t>
  </si>
  <si>
    <t>101.50</t>
  </si>
  <si>
    <t>110.93</t>
  </si>
  <si>
    <t>109.67</t>
  </si>
  <si>
    <t>103.95</t>
  </si>
  <si>
    <t>103.73</t>
  </si>
  <si>
    <t>111.25</t>
  </si>
  <si>
    <t>110.05</t>
  </si>
  <si>
    <t>108.89</t>
  </si>
  <si>
    <t>105.38</t>
  </si>
  <si>
    <t>103.97</t>
  </si>
  <si>
    <t>111.21</t>
  </si>
  <si>
    <t>110.67</t>
  </si>
  <si>
    <t>110.22</t>
  </si>
  <si>
    <t>110.11</t>
  </si>
  <si>
    <t>107.89</t>
  </si>
  <si>
    <t>106.13</t>
  </si>
  <si>
    <t>105.11</t>
  </si>
  <si>
    <t>105.07</t>
  </si>
  <si>
    <t>104.83</t>
  </si>
  <si>
    <t>104.52</t>
  </si>
  <si>
    <t>104.08</t>
  </si>
  <si>
    <t>103.96</t>
  </si>
  <si>
    <t>103.70</t>
  </si>
  <si>
    <t>100.96</t>
  </si>
  <si>
    <t>105.08</t>
  </si>
  <si>
    <t>103.82</t>
  </si>
  <si>
    <t>103.72</t>
  </si>
  <si>
    <t>103.69</t>
  </si>
  <si>
    <t>Southern Pacific</t>
  </si>
  <si>
    <t>US 290</t>
  </si>
  <si>
    <t>TP #16300</t>
  </si>
  <si>
    <t>Rio Grande St</t>
  </si>
  <si>
    <t>Senate Ave</t>
  </si>
  <si>
    <t>Elwood Weir</t>
  </si>
  <si>
    <t>E1270000_4702_J</t>
  </si>
  <si>
    <t>E1270000_0007_R2</t>
  </si>
  <si>
    <t>E1000000_1007_J</t>
  </si>
  <si>
    <t>E127A3</t>
  </si>
  <si>
    <t>Golf Course</t>
  </si>
  <si>
    <t>Name</t>
  </si>
  <si>
    <t>Classification</t>
  </si>
  <si>
    <t>Subbasin</t>
  </si>
  <si>
    <t>Reservoir</t>
  </si>
  <si>
    <t>Junction</t>
  </si>
  <si>
    <t>2-yr</t>
  </si>
  <si>
    <t>5-yr</t>
  </si>
  <si>
    <t>Peak Flow (cfs)</t>
  </si>
  <si>
    <t>Model</t>
  </si>
  <si>
    <t>E100-00-00</t>
  </si>
  <si>
    <t>E127-00-00</t>
  </si>
  <si>
    <t>Total Damages</t>
  </si>
  <si>
    <t>Single Event Damages by Stream</t>
  </si>
  <si>
    <t>Water Surface Elevation (ft)</t>
  </si>
  <si>
    <t>E100-00-00_R005</t>
  </si>
  <si>
    <t>Gessner Bridge</t>
  </si>
  <si>
    <t>Winfern Bridge</t>
  </si>
  <si>
    <t>Revised Existing</t>
  </si>
  <si>
    <t>103.64</t>
  </si>
  <si>
    <t>102.94</t>
  </si>
  <si>
    <t>102.24</t>
  </si>
  <si>
    <t>105.46</t>
  </si>
  <si>
    <t>103.26</t>
  </si>
  <si>
    <t>102.42</t>
  </si>
  <si>
    <t>Bridge</t>
  </si>
  <si>
    <t>Culvert</t>
  </si>
  <si>
    <t>Inl Struct</t>
  </si>
  <si>
    <t>105.37</t>
  </si>
  <si>
    <t>104.85</t>
  </si>
  <si>
    <t>103.88</t>
  </si>
  <si>
    <t>103.66</t>
  </si>
  <si>
    <t>103.05</t>
  </si>
  <si>
    <t>102.03</t>
  </si>
  <si>
    <t>99.29</t>
  </si>
  <si>
    <t>98.81</t>
  </si>
  <si>
    <t>97.79</t>
  </si>
  <si>
    <t>97.72</t>
  </si>
  <si>
    <t>97.26</t>
  </si>
  <si>
    <t>97.21</t>
  </si>
  <si>
    <t>106.20</t>
  </si>
  <si>
    <t>105.66</t>
  </si>
  <si>
    <t>104.59</t>
  </si>
  <si>
    <t>104.11</t>
  </si>
  <si>
    <t>103.29</t>
  </si>
  <si>
    <t>102.43</t>
  </si>
  <si>
    <t>101.39</t>
  </si>
  <si>
    <t>100.64</t>
  </si>
  <si>
    <t>99.59</t>
  </si>
  <si>
    <t>99.36</t>
  </si>
  <si>
    <t>99.22</t>
  </si>
  <si>
    <t>107.70</t>
  </si>
  <si>
    <t>108.16</t>
  </si>
  <si>
    <t>108.01</t>
  </si>
  <si>
    <t>107.72</t>
  </si>
  <si>
    <t>106.91</t>
  </si>
  <si>
    <t>106.35</t>
  </si>
  <si>
    <t>106.21</t>
  </si>
  <si>
    <t>106.04</t>
  </si>
  <si>
    <t>105.53</t>
  </si>
  <si>
    <t>105.51</t>
  </si>
  <si>
    <t>105.47</t>
  </si>
  <si>
    <t>105.39</t>
  </si>
  <si>
    <t>105.36</t>
  </si>
  <si>
    <t>105.41</t>
  </si>
  <si>
    <t>105.09</t>
  </si>
  <si>
    <t>104.54</t>
  </si>
  <si>
    <t>104.06</t>
  </si>
  <si>
    <t>103.87</t>
  </si>
  <si>
    <t>103.76</t>
  </si>
  <si>
    <t>103.11</t>
  </si>
  <si>
    <t>101.65</t>
  </si>
  <si>
    <t>101.09</t>
  </si>
  <si>
    <t>101.04</t>
  </si>
  <si>
    <t>100.84</t>
  </si>
  <si>
    <t>100.60</t>
  </si>
  <si>
    <t>99.77</t>
  </si>
  <si>
    <t>98.85</t>
  </si>
  <si>
    <t>98.40</t>
  </si>
  <si>
    <t>97.67</t>
  </si>
  <si>
    <t>97.52</t>
  </si>
  <si>
    <t>97.46</t>
  </si>
  <si>
    <t>97.08</t>
  </si>
  <si>
    <t>97.04</t>
  </si>
  <si>
    <t>96.93</t>
  </si>
  <si>
    <t>96.84</t>
  </si>
  <si>
    <t>104.38</t>
  </si>
  <si>
    <t>103.42</t>
  </si>
  <si>
    <t>102.48</t>
  </si>
  <si>
    <t>102.45</t>
  </si>
  <si>
    <t>101.90</t>
  </si>
  <si>
    <t>101.84</t>
  </si>
  <si>
    <t>101.76</t>
  </si>
  <si>
    <t>101.47</t>
  </si>
  <si>
    <t>100.88</t>
  </si>
  <si>
    <t>100.21</t>
  </si>
  <si>
    <t>99.89</t>
  </si>
  <si>
    <t>99.32</t>
  </si>
  <si>
    <t>99.21</t>
  </si>
  <si>
    <t>99.14</t>
  </si>
  <si>
    <t>99.02</t>
  </si>
  <si>
    <t>98.97</t>
  </si>
  <si>
    <t>98.88</t>
  </si>
  <si>
    <t>98.82</t>
  </si>
  <si>
    <t>105.25</t>
  </si>
  <si>
    <t>102.79</t>
  </si>
  <si>
    <t>102.74</t>
  </si>
  <si>
    <t>102.66</t>
  </si>
  <si>
    <t>102.56</t>
  </si>
  <si>
    <t>101.91</t>
  </si>
  <si>
    <t>100.99</t>
  </si>
  <si>
    <t>100.41</t>
  </si>
  <si>
    <t>100.20</t>
  </si>
  <si>
    <t>100.13</t>
  </si>
  <si>
    <t>99.96</t>
  </si>
  <si>
    <t>99.88</t>
  </si>
  <si>
    <t>107.74</t>
  </si>
  <si>
    <t>107.18</t>
  </si>
  <si>
    <t>106.14</t>
  </si>
  <si>
    <t>106.03</t>
  </si>
  <si>
    <t>105.84</t>
  </si>
  <si>
    <t>105.34</t>
  </si>
  <si>
    <t>104.81</t>
  </si>
  <si>
    <t>104.69</t>
  </si>
  <si>
    <t>104.65</t>
  </si>
  <si>
    <t>103.63</t>
  </si>
  <si>
    <t>101.64</t>
  </si>
  <si>
    <t>101.61</t>
  </si>
  <si>
    <t>101.59</t>
  </si>
  <si>
    <t>101.55</t>
  </si>
  <si>
    <t>101.41</t>
  </si>
  <si>
    <t>101.40</t>
  </si>
  <si>
    <t>108.29</t>
  </si>
  <si>
    <t>106.23</t>
  </si>
  <si>
    <t>106.61</t>
  </si>
  <si>
    <t>106.49</t>
  </si>
  <si>
    <t>106.29</t>
  </si>
  <si>
    <t>105.79</t>
  </si>
  <si>
    <t>105.26</t>
  </si>
  <si>
    <t>105.15</t>
  </si>
  <si>
    <t>105.10</t>
  </si>
  <si>
    <t>104.28</t>
  </si>
  <si>
    <t>104.19</t>
  </si>
  <si>
    <t>103.49</t>
  </si>
  <si>
    <t>103.03</t>
  </si>
  <si>
    <t>102.85</t>
  </si>
  <si>
    <t>102.25</t>
  </si>
  <si>
    <t>102.21</t>
  </si>
  <si>
    <t>102.15</t>
  </si>
  <si>
    <t>102.09</t>
  </si>
  <si>
    <t>102.10</t>
  </si>
  <si>
    <t>108.32</t>
  </si>
  <si>
    <t>106.60</t>
  </si>
  <si>
    <t>107.03</t>
  </si>
  <si>
    <t>106.89</t>
  </si>
  <si>
    <t>106.67</t>
  </si>
  <si>
    <t>105.56</t>
  </si>
  <si>
    <t>105.40</t>
  </si>
  <si>
    <t>104.33</t>
  </si>
  <si>
    <t>104.31</t>
  </si>
  <si>
    <t>103.92</t>
  </si>
  <si>
    <t>103.46</t>
  </si>
  <si>
    <t>102.97</t>
  </si>
  <si>
    <t>102.72</t>
  </si>
  <si>
    <t>102.68</t>
  </si>
  <si>
    <t>102.57</t>
  </si>
  <si>
    <t>107.34</t>
  </si>
  <si>
    <t>107.42</t>
  </si>
  <si>
    <t>106.68</t>
  </si>
  <si>
    <t>106.16</t>
  </si>
  <si>
    <t>106.01</t>
  </si>
  <si>
    <t>105.91</t>
  </si>
  <si>
    <t>105.27</t>
  </si>
  <si>
    <t>105.24</t>
  </si>
  <si>
    <t>105.19</t>
  </si>
  <si>
    <t>105.13</t>
  </si>
  <si>
    <t>104.36</t>
  </si>
  <si>
    <t>103.65</t>
  </si>
  <si>
    <t>104.84</t>
  </si>
  <si>
    <t>104.37</t>
  </si>
  <si>
    <t>104.20</t>
  </si>
  <si>
    <t>103.94</t>
  </si>
  <si>
    <t>103.77</t>
  </si>
  <si>
    <t>103.67</t>
  </si>
  <si>
    <t>Reduction in Damages</t>
  </si>
  <si>
    <t>E127A2</t>
  </si>
  <si>
    <t>Difference Between Existing and Golf Course w/Berm</t>
  </si>
  <si>
    <t>Golf Course Outfall</t>
  </si>
  <si>
    <t>Mouth of E127-00-00</t>
  </si>
  <si>
    <t>Confluence with E127</t>
  </si>
  <si>
    <t>US of Lakeview</t>
  </si>
  <si>
    <t>US of Beltway 8</t>
  </si>
  <si>
    <t>DS of Windfern Road</t>
  </si>
  <si>
    <t>Rev Ex</t>
  </si>
  <si>
    <t>GC Berm</t>
  </si>
  <si>
    <t>Station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</si>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</sst>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1" fillId="0" borderId="7" xfId="0" applyNumberFormat="1" applyFont="1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49" fontId="1" fillId="0" borderId="43" xfId="0" applyNumberFormat="1" applyFont="1" applyFill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9" fontId="1" fillId="0" borderId="42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9" fontId="1" fillId="0" borderId="2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/>
    </xf>
    <xf numFmtId="2" fontId="1" fillId="0" borderId="41" xfId="0" applyNumberFormat="1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51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wrapText="1"/>
    </xf>
    <xf numFmtId="165" fontId="2" fillId="0" borderId="5" xfId="0" applyNumberFormat="1" applyFont="1" applyBorder="1" applyAlignment="1">
      <alignment horizontal="center" wrapText="1"/>
    </xf>
    <xf numFmtId="165" fontId="2" fillId="0" borderId="41" xfId="0" applyNumberFormat="1" applyFont="1" applyBorder="1" applyAlignment="1">
      <alignment horizontal="center" vertical="center" wrapText="1"/>
    </xf>
    <xf numFmtId="165" fontId="2" fillId="0" borderId="26" xfId="0" applyNumberFormat="1" applyFont="1" applyBorder="1" applyAlignment="1">
      <alignment horizontal="center" vertical="center" wrapText="1"/>
    </xf>
    <xf numFmtId="165" fontId="2" fillId="0" borderId="26" xfId="0" applyNumberFormat="1" applyFont="1" applyBorder="1" applyAlignment="1">
      <alignment horizontal="center" wrapText="1"/>
    </xf>
    <xf numFmtId="165" fontId="2" fillId="0" borderId="42" xfId="0" applyNumberFormat="1" applyFont="1" applyBorder="1" applyAlignment="1">
      <alignment horizont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wrapText="1"/>
    </xf>
    <xf numFmtId="165" fontId="2" fillId="0" borderId="29" xfId="0" applyNumberFormat="1" applyFont="1" applyBorder="1" applyAlignment="1">
      <alignment horizont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1" fillId="0" borderId="42" xfId="0" applyFont="1" applyBorder="1" applyAlignment="1">
      <alignment horizontal="left" vertical="center" wrapText="1"/>
    </xf>
    <xf numFmtId="3" fontId="1" fillId="0" borderId="41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3" fontId="1" fillId="0" borderId="4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3" xfId="0" applyFont="1" applyBorder="1" applyAlignment="1">
      <alignment horizontal="left" vertical="center" wrapText="1"/>
    </xf>
    <xf numFmtId="3" fontId="1" fillId="0" borderId="25" xfId="0" applyNumberFormat="1" applyFont="1" applyBorder="1" applyAlignment="1">
      <alignment horizontal="center"/>
    </xf>
    <xf numFmtId="3" fontId="1" fillId="0" borderId="30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4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165" fontId="2" fillId="0" borderId="2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4" xfId="0" applyFont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6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wrapText="1"/>
    </xf>
    <xf numFmtId="165" fontId="2" fillId="0" borderId="7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Fill="1"/>
    <xf numFmtId="165" fontId="2" fillId="0" borderId="56" xfId="0" applyNumberFormat="1" applyFont="1" applyBorder="1" applyAlignment="1">
      <alignment horizont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/>
    <xf numFmtId="165" fontId="2" fillId="0" borderId="5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164" fontId="2" fillId="0" borderId="34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</cellXfs>
  <cellStyles count="1">
    <cellStyle name="Normal" xfId="0" builtinId="0"/>
  </cellStyles>
  <dxfs count="21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50/4993-01%20Jersey%20Village/XLS/HEC-HMS%20Info%20&amp;%20Results/2017.04.11%20-%20Revised%20Existing%20Resul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50/4993-01%20Jersey%20Village/XLS/HEC-HMS%20Info%20&amp;%20Results/2017.04.14%20-%20Golf%20Course%20(With%20Berm)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-yr (RevEx)"/>
      <sheetName val="5-yr (RevEx)"/>
      <sheetName val="10-yr (RevEx)"/>
      <sheetName val="25-yr (RevEx)"/>
      <sheetName val="50-yr (RevEx)"/>
      <sheetName val="100-yr (RevEx)"/>
      <sheetName val="500-yr (RevEx)"/>
    </sheetNames>
    <sheetDataSet>
      <sheetData sheetId="0"/>
      <sheetData sheetId="1">
        <row r="3">
          <cell r="A3" t="str">
            <v>E100A</v>
          </cell>
          <cell r="B3">
            <v>3.0076000000000001</v>
          </cell>
          <cell r="C3">
            <v>521.5</v>
          </cell>
        </row>
        <row r="4">
          <cell r="A4" t="str">
            <v>E1000000_1210_R</v>
          </cell>
          <cell r="B4">
            <v>3.0076000000000001</v>
          </cell>
          <cell r="C4">
            <v>506.3</v>
          </cell>
        </row>
        <row r="5">
          <cell r="A5" t="str">
            <v>E100B</v>
          </cell>
          <cell r="B5">
            <v>1.7505999999999999</v>
          </cell>
          <cell r="C5">
            <v>719.6</v>
          </cell>
        </row>
        <row r="6">
          <cell r="A6" t="str">
            <v>E1000000_1210_J</v>
          </cell>
          <cell r="B6">
            <v>4.7582000000000004</v>
          </cell>
          <cell r="C6">
            <v>957.3</v>
          </cell>
        </row>
        <row r="7">
          <cell r="A7" t="str">
            <v>E132A</v>
          </cell>
          <cell r="B7">
            <v>3.0676999999999999</v>
          </cell>
          <cell r="C7">
            <v>590.70000000000005</v>
          </cell>
        </row>
        <row r="8">
          <cell r="A8" t="str">
            <v>E1000000_1203_J</v>
          </cell>
          <cell r="B8">
            <v>7.8258999999999999</v>
          </cell>
          <cell r="C8">
            <v>1504.8</v>
          </cell>
        </row>
        <row r="9">
          <cell r="A9" t="str">
            <v>E1000000_1187_SW</v>
          </cell>
          <cell r="B9">
            <v>7.8258999999999999</v>
          </cell>
          <cell r="C9">
            <v>1504.8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1504.8</v>
          </cell>
        </row>
        <row r="12">
          <cell r="A12" t="str">
            <v>E1000000_1167_R</v>
          </cell>
          <cell r="B12">
            <v>7.8258999999999999</v>
          </cell>
          <cell r="C12">
            <v>1496.9</v>
          </cell>
        </row>
        <row r="13">
          <cell r="A13" t="str">
            <v>E100C</v>
          </cell>
          <cell r="B13">
            <v>2.1659999999999999</v>
          </cell>
          <cell r="C13">
            <v>538.70000000000005</v>
          </cell>
        </row>
        <row r="14">
          <cell r="A14" t="str">
            <v>E1000000_1167_J</v>
          </cell>
          <cell r="B14">
            <v>9.9918999999999993</v>
          </cell>
          <cell r="C14">
            <v>1944.4</v>
          </cell>
        </row>
        <row r="15">
          <cell r="A15" t="str">
            <v>E1000000_1164_SW</v>
          </cell>
          <cell r="B15">
            <v>9.9918999999999993</v>
          </cell>
          <cell r="C15">
            <v>1913.6</v>
          </cell>
        </row>
        <row r="16">
          <cell r="A16" t="str">
            <v>E500-11-00</v>
          </cell>
          <cell r="B16">
            <v>0</v>
          </cell>
          <cell r="C16">
            <v>3.8</v>
          </cell>
        </row>
        <row r="17">
          <cell r="A17" t="str">
            <v>E5001100_Outfall</v>
          </cell>
          <cell r="B17">
            <v>9.9918999999999993</v>
          </cell>
          <cell r="C17">
            <v>1916.2</v>
          </cell>
        </row>
        <row r="18">
          <cell r="A18" t="str">
            <v>E1000000_1105_R</v>
          </cell>
          <cell r="B18">
            <v>9.9918999999999993</v>
          </cell>
          <cell r="C18">
            <v>1904.7</v>
          </cell>
        </row>
        <row r="19">
          <cell r="A19" t="str">
            <v>E100D</v>
          </cell>
          <cell r="B19">
            <v>2.887</v>
          </cell>
          <cell r="C19">
            <v>758.8</v>
          </cell>
        </row>
        <row r="20">
          <cell r="A20" t="str">
            <v>E1000000_1105_J</v>
          </cell>
          <cell r="B20">
            <v>12.8789</v>
          </cell>
          <cell r="C20">
            <v>2553</v>
          </cell>
        </row>
        <row r="21">
          <cell r="A21" t="str">
            <v>E1000000_1056_R</v>
          </cell>
          <cell r="B21">
            <v>12.8789</v>
          </cell>
          <cell r="C21">
            <v>2546.8000000000002</v>
          </cell>
        </row>
        <row r="22">
          <cell r="A22" t="str">
            <v>E100E</v>
          </cell>
          <cell r="B22">
            <v>1.3962000000000001</v>
          </cell>
          <cell r="C22">
            <v>330.2</v>
          </cell>
        </row>
        <row r="23">
          <cell r="A23" t="str">
            <v>E1000000_1056_J</v>
          </cell>
          <cell r="B23">
            <v>14.2751</v>
          </cell>
          <cell r="C23">
            <v>2825.9</v>
          </cell>
        </row>
        <row r="24">
          <cell r="A24" t="str">
            <v>E1000000_1056_D</v>
          </cell>
          <cell r="B24">
            <v>14.2751</v>
          </cell>
          <cell r="C24">
            <v>1549.1</v>
          </cell>
        </row>
        <row r="25">
          <cell r="A25" t="str">
            <v>E135A</v>
          </cell>
          <cell r="B25">
            <v>2.4054000000000002</v>
          </cell>
          <cell r="C25">
            <v>496.8</v>
          </cell>
        </row>
        <row r="26">
          <cell r="A26" t="str">
            <v>E1000000_1045_J</v>
          </cell>
          <cell r="B26">
            <v>16.680499999999999</v>
          </cell>
          <cell r="C26">
            <v>2030.8</v>
          </cell>
        </row>
        <row r="27">
          <cell r="A27" t="str">
            <v>E1000000_1045_SW</v>
          </cell>
          <cell r="B27">
            <v>16.680499999999999</v>
          </cell>
          <cell r="C27">
            <v>2030.8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2030.8</v>
          </cell>
        </row>
        <row r="30">
          <cell r="A30" t="str">
            <v>E1000000_1007_R</v>
          </cell>
          <cell r="B30">
            <v>16.680499999999999</v>
          </cell>
          <cell r="C30">
            <v>2013.2</v>
          </cell>
        </row>
        <row r="31">
          <cell r="A31" t="str">
            <v>E127A1</v>
          </cell>
          <cell r="B31">
            <v>1.22</v>
          </cell>
          <cell r="C31">
            <v>355.1</v>
          </cell>
        </row>
        <row r="32">
          <cell r="A32" t="str">
            <v>E1270000_6863_J</v>
          </cell>
          <cell r="B32">
            <v>1.22</v>
          </cell>
          <cell r="C32">
            <v>355.1</v>
          </cell>
        </row>
        <row r="33">
          <cell r="A33" t="str">
            <v>E1270000_0007_R1</v>
          </cell>
          <cell r="B33">
            <v>1.22</v>
          </cell>
          <cell r="C33">
            <v>359</v>
          </cell>
        </row>
        <row r="34">
          <cell r="A34" t="str">
            <v>E127A3</v>
          </cell>
          <cell r="B34">
            <v>0.21299999999999999</v>
          </cell>
          <cell r="C34">
            <v>95.8</v>
          </cell>
        </row>
        <row r="35">
          <cell r="A35" t="str">
            <v>E1270000_4702_J</v>
          </cell>
          <cell r="B35">
            <v>1.4330000000000001</v>
          </cell>
          <cell r="C35">
            <v>452.5</v>
          </cell>
        </row>
        <row r="36">
          <cell r="A36" t="str">
            <v>E1270000_0007_R2</v>
          </cell>
          <cell r="B36">
            <v>1.4330000000000001</v>
          </cell>
          <cell r="C36">
            <v>452.5</v>
          </cell>
        </row>
        <row r="37">
          <cell r="A37" t="str">
            <v>E127A2</v>
          </cell>
          <cell r="B37">
            <v>0.81</v>
          </cell>
          <cell r="C37">
            <v>200.9</v>
          </cell>
        </row>
        <row r="38">
          <cell r="A38" t="str">
            <v>E1000000_1007_J</v>
          </cell>
          <cell r="B38">
            <v>18.923500000000001</v>
          </cell>
          <cell r="C38">
            <v>2527.5</v>
          </cell>
        </row>
        <row r="39">
          <cell r="A39" t="str">
            <v>E1000000_0941_R</v>
          </cell>
          <cell r="B39">
            <v>18.923500000000001</v>
          </cell>
          <cell r="C39">
            <v>2399.5</v>
          </cell>
        </row>
        <row r="40">
          <cell r="A40" t="str">
            <v>E100F</v>
          </cell>
          <cell r="B40">
            <v>2.0432000000000001</v>
          </cell>
          <cell r="C40">
            <v>764.3</v>
          </cell>
        </row>
        <row r="41">
          <cell r="A41" t="str">
            <v>E1000000_0941_J</v>
          </cell>
          <cell r="B41">
            <v>20.966699999999999</v>
          </cell>
          <cell r="C41">
            <v>2750.8</v>
          </cell>
        </row>
        <row r="42">
          <cell r="A42" t="str">
            <v>E1000000_0961_SW</v>
          </cell>
          <cell r="B42">
            <v>20.966699999999999</v>
          </cell>
          <cell r="C42">
            <v>2750.8</v>
          </cell>
        </row>
        <row r="43">
          <cell r="A43" t="str">
            <v>E500-10-00 S</v>
          </cell>
          <cell r="B43">
            <v>0</v>
          </cell>
          <cell r="C43">
            <v>0</v>
          </cell>
        </row>
        <row r="44">
          <cell r="A44" t="str">
            <v>E5001000S_Outfall</v>
          </cell>
          <cell r="B44">
            <v>20.966699999999999</v>
          </cell>
          <cell r="C44">
            <v>2750.8</v>
          </cell>
        </row>
        <row r="45">
          <cell r="A45" t="str">
            <v>E141B2</v>
          </cell>
          <cell r="B45">
            <v>0.52480000000000004</v>
          </cell>
          <cell r="C45">
            <v>211.1</v>
          </cell>
        </row>
        <row r="46">
          <cell r="A46" t="str">
            <v>E141A</v>
          </cell>
          <cell r="B46">
            <v>1.9755</v>
          </cell>
          <cell r="C46">
            <v>422.6</v>
          </cell>
        </row>
        <row r="47">
          <cell r="A47" t="str">
            <v>E1410000_0048_R</v>
          </cell>
          <cell r="B47">
            <v>1.9755</v>
          </cell>
          <cell r="C47">
            <v>396.2</v>
          </cell>
        </row>
        <row r="48">
          <cell r="A48" t="str">
            <v>E141B1</v>
          </cell>
          <cell r="B48">
            <v>0.85060000000000002</v>
          </cell>
          <cell r="C48">
            <v>133.19999999999999</v>
          </cell>
        </row>
        <row r="49">
          <cell r="A49" t="str">
            <v>E1410000_0050_J</v>
          </cell>
          <cell r="B49">
            <v>2.8260999999999998</v>
          </cell>
          <cell r="C49">
            <v>517.9</v>
          </cell>
        </row>
        <row r="50">
          <cell r="A50" t="str">
            <v>E200A</v>
          </cell>
          <cell r="B50">
            <v>0.43240000000000001</v>
          </cell>
          <cell r="C50">
            <v>109.4</v>
          </cell>
        </row>
        <row r="51">
          <cell r="A51" t="str">
            <v>E2000000_0077_J</v>
          </cell>
          <cell r="B51">
            <v>0</v>
          </cell>
          <cell r="C51">
            <v>1276.8</v>
          </cell>
        </row>
        <row r="52">
          <cell r="A52" t="str">
            <v>E2000000_0001_R</v>
          </cell>
          <cell r="B52">
            <v>0</v>
          </cell>
          <cell r="C52">
            <v>1240.3</v>
          </cell>
        </row>
        <row r="53">
          <cell r="A53" t="str">
            <v>E2000000_0001_J</v>
          </cell>
          <cell r="B53">
            <v>0.43240000000000001</v>
          </cell>
          <cell r="C53">
            <v>1316</v>
          </cell>
        </row>
        <row r="54">
          <cell r="A54" t="str">
            <v>E1410000_0047_J</v>
          </cell>
          <cell r="B54">
            <v>3.2585000000000002</v>
          </cell>
          <cell r="C54">
            <v>1823.9</v>
          </cell>
        </row>
        <row r="55">
          <cell r="A55" t="str">
            <v>E1410000_0003_R</v>
          </cell>
          <cell r="B55">
            <v>3.2585000000000002</v>
          </cell>
          <cell r="C55">
            <v>1820.7</v>
          </cell>
        </row>
        <row r="56">
          <cell r="A56" t="str">
            <v>E1410000_0003_J</v>
          </cell>
          <cell r="B56">
            <v>3.7833000000000001</v>
          </cell>
          <cell r="C56">
            <v>1918.1</v>
          </cell>
        </row>
        <row r="57">
          <cell r="A57" t="str">
            <v>E1000000_0936_J</v>
          </cell>
          <cell r="B57">
            <v>24.75</v>
          </cell>
          <cell r="C57">
            <v>4658.5</v>
          </cell>
        </row>
        <row r="58">
          <cell r="A58" t="str">
            <v>E1000000_0913_R</v>
          </cell>
          <cell r="B58">
            <v>24.75</v>
          </cell>
          <cell r="C58">
            <v>4592.3</v>
          </cell>
        </row>
        <row r="59">
          <cell r="A59" t="str">
            <v>E1000000_0913_J</v>
          </cell>
          <cell r="B59">
            <v>24.75</v>
          </cell>
          <cell r="C59">
            <v>4592.3</v>
          </cell>
        </row>
      </sheetData>
      <sheetData sheetId="2">
        <row r="3">
          <cell r="A3" t="str">
            <v>E100A</v>
          </cell>
          <cell r="B3">
            <v>3.0076000000000001</v>
          </cell>
          <cell r="C3">
            <v>745</v>
          </cell>
        </row>
        <row r="4">
          <cell r="A4" t="str">
            <v>E1000000_1210_R</v>
          </cell>
          <cell r="B4">
            <v>3.0076000000000001</v>
          </cell>
          <cell r="C4">
            <v>733.9</v>
          </cell>
        </row>
        <row r="5">
          <cell r="A5" t="str">
            <v>E100B</v>
          </cell>
          <cell r="B5">
            <v>1.7505999999999999</v>
          </cell>
          <cell r="C5">
            <v>986.1</v>
          </cell>
        </row>
        <row r="6">
          <cell r="A6" t="str">
            <v>E1000000_1210_J</v>
          </cell>
          <cell r="B6">
            <v>4.7582000000000004</v>
          </cell>
          <cell r="C6">
            <v>1402.1</v>
          </cell>
        </row>
        <row r="7">
          <cell r="A7" t="str">
            <v>E132A</v>
          </cell>
          <cell r="B7">
            <v>3.0676999999999999</v>
          </cell>
          <cell r="C7">
            <v>840.2</v>
          </cell>
        </row>
        <row r="8">
          <cell r="A8" t="str">
            <v>E1000000_1203_J</v>
          </cell>
          <cell r="B8">
            <v>7.8258999999999999</v>
          </cell>
          <cell r="C8">
            <v>2207.9</v>
          </cell>
        </row>
        <row r="9">
          <cell r="A9" t="str">
            <v>E1000000_1187_SW</v>
          </cell>
          <cell r="B9">
            <v>7.8258999999999999</v>
          </cell>
          <cell r="C9">
            <v>2207.9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2207.9</v>
          </cell>
        </row>
        <row r="12">
          <cell r="A12" t="str">
            <v>E1000000_1167_R</v>
          </cell>
          <cell r="B12">
            <v>7.8258999999999999</v>
          </cell>
          <cell r="C12">
            <v>2203.6999999999998</v>
          </cell>
        </row>
        <row r="13">
          <cell r="A13" t="str">
            <v>E100C</v>
          </cell>
          <cell r="B13">
            <v>2.1659999999999999</v>
          </cell>
          <cell r="C13">
            <v>754.7</v>
          </cell>
        </row>
        <row r="14">
          <cell r="A14" t="str">
            <v>E1000000_1167_J</v>
          </cell>
          <cell r="B14">
            <v>9.9918999999999993</v>
          </cell>
          <cell r="C14">
            <v>2865.8</v>
          </cell>
        </row>
        <row r="15">
          <cell r="A15" t="str">
            <v>E1000000_1164_SW</v>
          </cell>
          <cell r="B15">
            <v>9.9918999999999993</v>
          </cell>
          <cell r="C15">
            <v>2465.3000000000002</v>
          </cell>
        </row>
        <row r="16">
          <cell r="A16" t="str">
            <v>E500-11-00</v>
          </cell>
          <cell r="B16">
            <v>0</v>
          </cell>
          <cell r="C16">
            <v>86</v>
          </cell>
        </row>
        <row r="17">
          <cell r="A17" t="str">
            <v>E5001100_Outfall</v>
          </cell>
          <cell r="B17">
            <v>9.9918999999999993</v>
          </cell>
          <cell r="C17">
            <v>2511.9</v>
          </cell>
        </row>
        <row r="18">
          <cell r="A18" t="str">
            <v>E1000000_1105_R</v>
          </cell>
          <cell r="B18">
            <v>9.9918999999999993</v>
          </cell>
          <cell r="C18">
            <v>2505.4</v>
          </cell>
        </row>
        <row r="19">
          <cell r="A19" t="str">
            <v>E100D</v>
          </cell>
          <cell r="B19">
            <v>2.887</v>
          </cell>
          <cell r="C19">
            <v>1045.9000000000001</v>
          </cell>
        </row>
        <row r="20">
          <cell r="A20" t="str">
            <v>E1000000_1105_J</v>
          </cell>
          <cell r="B20">
            <v>12.8789</v>
          </cell>
          <cell r="C20">
            <v>3417.7</v>
          </cell>
        </row>
        <row r="21">
          <cell r="A21" t="str">
            <v>E1000000_1056_R</v>
          </cell>
          <cell r="B21">
            <v>12.8789</v>
          </cell>
          <cell r="C21">
            <v>3414.7</v>
          </cell>
        </row>
        <row r="22">
          <cell r="A22" t="str">
            <v>E100E</v>
          </cell>
          <cell r="B22">
            <v>1.3962000000000001</v>
          </cell>
          <cell r="C22">
            <v>456.9</v>
          </cell>
        </row>
        <row r="23">
          <cell r="A23" t="str">
            <v>E1000000_1056_J</v>
          </cell>
          <cell r="B23">
            <v>14.2751</v>
          </cell>
          <cell r="C23">
            <v>3819.5</v>
          </cell>
        </row>
        <row r="24">
          <cell r="A24" t="str">
            <v>E1000000_1056_D</v>
          </cell>
          <cell r="B24">
            <v>14.2751</v>
          </cell>
          <cell r="C24">
            <v>1932.7</v>
          </cell>
        </row>
        <row r="25">
          <cell r="A25" t="str">
            <v>E135A</v>
          </cell>
          <cell r="B25">
            <v>2.4054000000000002</v>
          </cell>
          <cell r="C25">
            <v>701.3</v>
          </cell>
        </row>
        <row r="26">
          <cell r="A26" t="str">
            <v>E1000000_1045_J</v>
          </cell>
          <cell r="B26">
            <v>16.680499999999999</v>
          </cell>
          <cell r="C26">
            <v>2620.6999999999998</v>
          </cell>
        </row>
        <row r="27">
          <cell r="A27" t="str">
            <v>E1000000_1045_SW</v>
          </cell>
          <cell r="B27">
            <v>16.680499999999999</v>
          </cell>
          <cell r="C27">
            <v>2620.6999999999998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2620.6999999999998</v>
          </cell>
        </row>
        <row r="30">
          <cell r="A30" t="str">
            <v>E1000000_1007_R</v>
          </cell>
          <cell r="B30">
            <v>16.680499999999999</v>
          </cell>
          <cell r="C30">
            <v>2614.6999999999998</v>
          </cell>
        </row>
        <row r="31">
          <cell r="A31" t="str">
            <v>E127A1</v>
          </cell>
          <cell r="B31">
            <v>1.22</v>
          </cell>
          <cell r="C31">
            <v>487.2</v>
          </cell>
        </row>
        <row r="32">
          <cell r="A32" t="str">
            <v>E1270000_6863_J</v>
          </cell>
          <cell r="B32">
            <v>1.22</v>
          </cell>
          <cell r="C32">
            <v>487.2</v>
          </cell>
        </row>
        <row r="33">
          <cell r="A33" t="str">
            <v>E1270000_0007_R1</v>
          </cell>
          <cell r="B33">
            <v>1.22</v>
          </cell>
          <cell r="C33">
            <v>489.2</v>
          </cell>
        </row>
        <row r="34">
          <cell r="A34" t="str">
            <v>E127A3</v>
          </cell>
          <cell r="B34">
            <v>0.21299999999999999</v>
          </cell>
          <cell r="C34">
            <v>129</v>
          </cell>
        </row>
        <row r="35">
          <cell r="A35" t="str">
            <v>E1270000_4702_J</v>
          </cell>
          <cell r="B35">
            <v>1.4330000000000001</v>
          </cell>
          <cell r="C35">
            <v>610</v>
          </cell>
        </row>
        <row r="36">
          <cell r="A36" t="str">
            <v>E1270000_0007_R2</v>
          </cell>
          <cell r="B36">
            <v>1.4330000000000001</v>
          </cell>
          <cell r="C36">
            <v>619.6</v>
          </cell>
        </row>
        <row r="37">
          <cell r="A37" t="str">
            <v>E127A2</v>
          </cell>
          <cell r="B37">
            <v>0.81</v>
          </cell>
          <cell r="C37">
            <v>275.10000000000002</v>
          </cell>
        </row>
        <row r="38">
          <cell r="A38" t="str">
            <v>E1000000_1007_J</v>
          </cell>
          <cell r="B38">
            <v>18.923500000000001</v>
          </cell>
          <cell r="C38">
            <v>3377.2</v>
          </cell>
        </row>
        <row r="39">
          <cell r="A39" t="str">
            <v>E1000000_0941_R</v>
          </cell>
          <cell r="B39">
            <v>18.923500000000001</v>
          </cell>
          <cell r="C39">
            <v>3268.1</v>
          </cell>
        </row>
        <row r="40">
          <cell r="A40" t="str">
            <v>E100F</v>
          </cell>
          <cell r="B40">
            <v>2.0432000000000001</v>
          </cell>
          <cell r="C40">
            <v>1051.4000000000001</v>
          </cell>
        </row>
        <row r="41">
          <cell r="A41" t="str">
            <v>E1000000_0941_J</v>
          </cell>
          <cell r="B41">
            <v>20.966699999999999</v>
          </cell>
          <cell r="C41">
            <v>3871.5</v>
          </cell>
        </row>
        <row r="42">
          <cell r="A42" t="str">
            <v>E1000000_0961_SW</v>
          </cell>
          <cell r="B42">
            <v>20.966699999999999</v>
          </cell>
          <cell r="C42">
            <v>3613.6</v>
          </cell>
        </row>
        <row r="43">
          <cell r="A43" t="str">
            <v>E500-10-00 S</v>
          </cell>
          <cell r="B43">
            <v>0</v>
          </cell>
          <cell r="C43">
            <v>103.5</v>
          </cell>
        </row>
        <row r="44">
          <cell r="A44" t="str">
            <v>E5001000S_Outfall</v>
          </cell>
          <cell r="B44">
            <v>20.966699999999999</v>
          </cell>
          <cell r="C44">
            <v>3697.7</v>
          </cell>
        </row>
        <row r="45">
          <cell r="A45" t="str">
            <v>E141B2</v>
          </cell>
          <cell r="B45">
            <v>0.52480000000000004</v>
          </cell>
          <cell r="C45">
            <v>284.5</v>
          </cell>
        </row>
        <row r="46">
          <cell r="A46" t="str">
            <v>E141A</v>
          </cell>
          <cell r="B46">
            <v>1.9755</v>
          </cell>
          <cell r="C46">
            <v>605</v>
          </cell>
        </row>
        <row r="47">
          <cell r="A47" t="str">
            <v>E1410000_0048_R</v>
          </cell>
          <cell r="B47">
            <v>1.9755</v>
          </cell>
          <cell r="C47">
            <v>575.79999999999995</v>
          </cell>
        </row>
        <row r="48">
          <cell r="A48" t="str">
            <v>E141B1</v>
          </cell>
          <cell r="B48">
            <v>0.85060000000000002</v>
          </cell>
          <cell r="C48">
            <v>190.6</v>
          </cell>
        </row>
        <row r="49">
          <cell r="A49" t="str">
            <v>E1410000_0050_J</v>
          </cell>
          <cell r="B49">
            <v>2.8260999999999998</v>
          </cell>
          <cell r="C49">
            <v>755.1</v>
          </cell>
        </row>
        <row r="50">
          <cell r="A50" t="str">
            <v>E200A</v>
          </cell>
          <cell r="B50">
            <v>0.43240000000000001</v>
          </cell>
          <cell r="C50">
            <v>152.19999999999999</v>
          </cell>
        </row>
        <row r="51">
          <cell r="A51" t="str">
            <v>E2000000_0077_J</v>
          </cell>
          <cell r="B51">
            <v>0</v>
          </cell>
          <cell r="C51">
            <v>1886.8</v>
          </cell>
        </row>
        <row r="52">
          <cell r="A52" t="str">
            <v>E2000000_0001_R</v>
          </cell>
          <cell r="B52">
            <v>0</v>
          </cell>
          <cell r="C52">
            <v>1857.5</v>
          </cell>
        </row>
        <row r="53">
          <cell r="A53" t="str">
            <v>E2000000_0001_J</v>
          </cell>
          <cell r="B53">
            <v>0.43240000000000001</v>
          </cell>
          <cell r="C53">
            <v>1975.6</v>
          </cell>
        </row>
        <row r="54">
          <cell r="A54" t="str">
            <v>E1410000_0047_J</v>
          </cell>
          <cell r="B54">
            <v>3.2585000000000002</v>
          </cell>
          <cell r="C54">
            <v>2727.9</v>
          </cell>
        </row>
        <row r="55">
          <cell r="A55" t="str">
            <v>E1410000_0003_R</v>
          </cell>
          <cell r="B55">
            <v>3.2585000000000002</v>
          </cell>
          <cell r="C55">
            <v>2722.9</v>
          </cell>
        </row>
        <row r="56">
          <cell r="A56" t="str">
            <v>E1410000_0003_J</v>
          </cell>
          <cell r="B56">
            <v>3.7833000000000001</v>
          </cell>
          <cell r="C56">
            <v>2878.8</v>
          </cell>
        </row>
        <row r="57">
          <cell r="A57" t="str">
            <v>E1000000_0936_J</v>
          </cell>
          <cell r="B57">
            <v>24.75</v>
          </cell>
          <cell r="C57">
            <v>6563.6</v>
          </cell>
        </row>
        <row r="58">
          <cell r="A58" t="str">
            <v>E1000000_0913_R</v>
          </cell>
          <cell r="B58">
            <v>24.75</v>
          </cell>
          <cell r="C58">
            <v>6515.1</v>
          </cell>
        </row>
        <row r="59">
          <cell r="A59" t="str">
            <v>E1000000_0913_J</v>
          </cell>
          <cell r="B59">
            <v>24.75</v>
          </cell>
          <cell r="C59">
            <v>6515.1</v>
          </cell>
        </row>
      </sheetData>
      <sheetData sheetId="3">
        <row r="3">
          <cell r="A3" t="str">
            <v>E100A</v>
          </cell>
          <cell r="B3">
            <v>3.0076000000000001</v>
          </cell>
          <cell r="C3">
            <v>1033.8</v>
          </cell>
        </row>
        <row r="4">
          <cell r="A4" t="str">
            <v>E1000000_1210_R</v>
          </cell>
          <cell r="B4">
            <v>3.0076000000000001</v>
          </cell>
          <cell r="C4">
            <v>1021.3</v>
          </cell>
        </row>
        <row r="5">
          <cell r="A5" t="str">
            <v>E100B</v>
          </cell>
          <cell r="B5">
            <v>1.7505999999999999</v>
          </cell>
          <cell r="C5">
            <v>1326</v>
          </cell>
        </row>
        <row r="6">
          <cell r="A6" t="str">
            <v>E1000000_1210_J</v>
          </cell>
          <cell r="B6">
            <v>4.7582000000000004</v>
          </cell>
          <cell r="C6">
            <v>1974.9</v>
          </cell>
        </row>
        <row r="7">
          <cell r="A7" t="str">
            <v>E132A</v>
          </cell>
          <cell r="B7">
            <v>3.0676999999999999</v>
          </cell>
          <cell r="C7">
            <v>1162.8</v>
          </cell>
        </row>
        <row r="8">
          <cell r="A8" t="str">
            <v>E1000000_1203_J</v>
          </cell>
          <cell r="B8">
            <v>7.8258999999999999</v>
          </cell>
          <cell r="C8">
            <v>3100</v>
          </cell>
        </row>
        <row r="9">
          <cell r="A9" t="str">
            <v>E1000000_1187_SW</v>
          </cell>
          <cell r="B9">
            <v>7.8258999999999999</v>
          </cell>
          <cell r="C9">
            <v>3100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3100</v>
          </cell>
        </row>
        <row r="12">
          <cell r="A12" t="str">
            <v>E1000000_1167_R</v>
          </cell>
          <cell r="B12">
            <v>7.8258999999999999</v>
          </cell>
          <cell r="C12">
            <v>3041.6</v>
          </cell>
        </row>
        <row r="13">
          <cell r="A13" t="str">
            <v>E100C</v>
          </cell>
          <cell r="B13">
            <v>2.1659999999999999</v>
          </cell>
          <cell r="C13">
            <v>1032.9000000000001</v>
          </cell>
        </row>
        <row r="14">
          <cell r="A14" t="str">
            <v>E1000000_1167_J</v>
          </cell>
          <cell r="B14">
            <v>9.9918999999999993</v>
          </cell>
          <cell r="C14">
            <v>3911.5</v>
          </cell>
        </row>
        <row r="15">
          <cell r="A15" t="str">
            <v>E1000000_1164_SW</v>
          </cell>
          <cell r="B15">
            <v>9.9918999999999993</v>
          </cell>
          <cell r="C15">
            <v>2852.6</v>
          </cell>
        </row>
        <row r="16">
          <cell r="A16" t="str">
            <v>E500-11-00</v>
          </cell>
          <cell r="B16">
            <v>0</v>
          </cell>
          <cell r="C16">
            <v>547.29999999999995</v>
          </cell>
        </row>
        <row r="17">
          <cell r="A17" t="str">
            <v>E5001100_Outfall</v>
          </cell>
          <cell r="B17">
            <v>9.9918999999999993</v>
          </cell>
          <cell r="C17">
            <v>3149.6</v>
          </cell>
        </row>
        <row r="18">
          <cell r="A18" t="str">
            <v>E1000000_1105_R</v>
          </cell>
          <cell r="B18">
            <v>9.9918999999999993</v>
          </cell>
          <cell r="C18">
            <v>3130.8</v>
          </cell>
        </row>
        <row r="19">
          <cell r="A19" t="str">
            <v>E100D</v>
          </cell>
          <cell r="B19">
            <v>2.887</v>
          </cell>
          <cell r="C19">
            <v>1418.1</v>
          </cell>
        </row>
        <row r="20">
          <cell r="A20" t="str">
            <v>E1000000_1105_J</v>
          </cell>
          <cell r="B20">
            <v>12.8789</v>
          </cell>
          <cell r="C20">
            <v>4173.8</v>
          </cell>
        </row>
        <row r="21">
          <cell r="A21" t="str">
            <v>E1000000_1056_R</v>
          </cell>
          <cell r="B21">
            <v>12.8789</v>
          </cell>
          <cell r="C21">
            <v>4172.1000000000004</v>
          </cell>
        </row>
        <row r="22">
          <cell r="A22" t="str">
            <v>E100E</v>
          </cell>
          <cell r="B22">
            <v>1.3962000000000001</v>
          </cell>
          <cell r="C22">
            <v>623.1</v>
          </cell>
        </row>
        <row r="23">
          <cell r="A23" t="str">
            <v>E1000000_1056_J</v>
          </cell>
          <cell r="B23">
            <v>14.2751</v>
          </cell>
          <cell r="C23">
            <v>4720.2</v>
          </cell>
        </row>
        <row r="24">
          <cell r="A24" t="str">
            <v>E1000000_1056_D</v>
          </cell>
          <cell r="B24">
            <v>14.2751</v>
          </cell>
          <cell r="C24">
            <v>2280.4</v>
          </cell>
        </row>
        <row r="25">
          <cell r="A25" t="str">
            <v>E135A</v>
          </cell>
          <cell r="B25">
            <v>2.4054000000000002</v>
          </cell>
          <cell r="C25">
            <v>962.1</v>
          </cell>
        </row>
        <row r="26">
          <cell r="A26" t="str">
            <v>E1000000_1045_J</v>
          </cell>
          <cell r="B26">
            <v>16.680499999999999</v>
          </cell>
          <cell r="C26">
            <v>3231.2</v>
          </cell>
        </row>
        <row r="27">
          <cell r="A27" t="str">
            <v>E1000000_1045_SW</v>
          </cell>
          <cell r="B27">
            <v>16.680499999999999</v>
          </cell>
          <cell r="C27">
            <v>3231.2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3231.2</v>
          </cell>
        </row>
        <row r="30">
          <cell r="A30" t="str">
            <v>E1000000_1007_R</v>
          </cell>
          <cell r="B30">
            <v>16.680499999999999</v>
          </cell>
          <cell r="C30">
            <v>3224</v>
          </cell>
        </row>
        <row r="31">
          <cell r="A31" t="str">
            <v>E127A1</v>
          </cell>
          <cell r="B31">
            <v>1.22</v>
          </cell>
          <cell r="C31">
            <v>661</v>
          </cell>
        </row>
        <row r="32">
          <cell r="A32" t="str">
            <v>E1270000_6863_J</v>
          </cell>
          <cell r="B32">
            <v>1.22</v>
          </cell>
          <cell r="C32">
            <v>661</v>
          </cell>
        </row>
        <row r="33">
          <cell r="A33" t="str">
            <v>E1270000_0007_R1</v>
          </cell>
          <cell r="B33">
            <v>1.22</v>
          </cell>
          <cell r="C33">
            <v>653.9</v>
          </cell>
        </row>
        <row r="34">
          <cell r="A34" t="str">
            <v>E127A3</v>
          </cell>
          <cell r="B34">
            <v>0.21299999999999999</v>
          </cell>
          <cell r="C34">
            <v>172</v>
          </cell>
        </row>
        <row r="35">
          <cell r="A35" t="str">
            <v>E1270000_4702_J</v>
          </cell>
          <cell r="B35">
            <v>1.4330000000000001</v>
          </cell>
          <cell r="C35">
            <v>812.3</v>
          </cell>
        </row>
        <row r="36">
          <cell r="A36" t="str">
            <v>E1270000_0007_R2</v>
          </cell>
          <cell r="B36">
            <v>1.4330000000000001</v>
          </cell>
          <cell r="C36">
            <v>819.1</v>
          </cell>
        </row>
        <row r="37">
          <cell r="A37" t="str">
            <v>E127A2</v>
          </cell>
          <cell r="B37">
            <v>0.81</v>
          </cell>
          <cell r="C37">
            <v>371.6</v>
          </cell>
        </row>
        <row r="38">
          <cell r="A38" t="str">
            <v>E1000000_1007_J</v>
          </cell>
          <cell r="B38">
            <v>18.923500000000001</v>
          </cell>
          <cell r="C38">
            <v>4309.6000000000004</v>
          </cell>
        </row>
        <row r="39">
          <cell r="A39" t="str">
            <v>E1000000_0941_R</v>
          </cell>
          <cell r="B39">
            <v>18.923500000000001</v>
          </cell>
          <cell r="C39">
            <v>4194.3</v>
          </cell>
        </row>
        <row r="40">
          <cell r="A40" t="str">
            <v>E100F</v>
          </cell>
          <cell r="B40">
            <v>2.0432000000000001</v>
          </cell>
          <cell r="C40">
            <v>1416.3</v>
          </cell>
        </row>
        <row r="41">
          <cell r="A41" t="str">
            <v>E1000000_0941_J</v>
          </cell>
          <cell r="B41">
            <v>20.966699999999999</v>
          </cell>
          <cell r="C41">
            <v>5108.5</v>
          </cell>
        </row>
        <row r="42">
          <cell r="A42" t="str">
            <v>E1000000_0961_SW</v>
          </cell>
          <cell r="B42">
            <v>20.966699999999999</v>
          </cell>
          <cell r="C42">
            <v>3887.1</v>
          </cell>
        </row>
        <row r="43">
          <cell r="A43" t="str">
            <v>E500-10-00 S</v>
          </cell>
          <cell r="B43">
            <v>0</v>
          </cell>
          <cell r="C43">
            <v>650.20000000000005</v>
          </cell>
        </row>
        <row r="44">
          <cell r="A44" t="str">
            <v>E5001000S_Outfall</v>
          </cell>
          <cell r="B44">
            <v>20.966699999999999</v>
          </cell>
          <cell r="C44">
            <v>4520.3999999999996</v>
          </cell>
        </row>
        <row r="45">
          <cell r="A45" t="str">
            <v>E141B2</v>
          </cell>
          <cell r="B45">
            <v>0.52480000000000004</v>
          </cell>
          <cell r="C45">
            <v>380.8</v>
          </cell>
        </row>
        <row r="46">
          <cell r="A46" t="str">
            <v>E141A</v>
          </cell>
          <cell r="B46">
            <v>1.9755</v>
          </cell>
          <cell r="C46">
            <v>835.8</v>
          </cell>
        </row>
        <row r="47">
          <cell r="A47" t="str">
            <v>E1410000_0048_R</v>
          </cell>
          <cell r="B47">
            <v>1.9755</v>
          </cell>
          <cell r="C47">
            <v>803.4</v>
          </cell>
        </row>
        <row r="48">
          <cell r="A48" t="str">
            <v>E141B1</v>
          </cell>
          <cell r="B48">
            <v>0.85060000000000002</v>
          </cell>
          <cell r="C48">
            <v>264.5</v>
          </cell>
        </row>
        <row r="49">
          <cell r="A49" t="str">
            <v>E1410000_0050_J</v>
          </cell>
          <cell r="B49">
            <v>2.8260999999999998</v>
          </cell>
          <cell r="C49">
            <v>1054.7</v>
          </cell>
        </row>
        <row r="50">
          <cell r="A50" t="str">
            <v>E200A</v>
          </cell>
          <cell r="B50">
            <v>0.43240000000000001</v>
          </cell>
          <cell r="C50">
            <v>207.7</v>
          </cell>
        </row>
        <row r="51">
          <cell r="A51" t="str">
            <v>E2000000_0077_J</v>
          </cell>
          <cell r="B51">
            <v>0</v>
          </cell>
          <cell r="C51">
            <v>2439.8000000000002</v>
          </cell>
        </row>
        <row r="52">
          <cell r="A52" t="str">
            <v>E2000000_0001_R</v>
          </cell>
          <cell r="B52">
            <v>0</v>
          </cell>
          <cell r="C52">
            <v>2427.6999999999998</v>
          </cell>
        </row>
        <row r="53">
          <cell r="A53" t="str">
            <v>E2000000_0001_J</v>
          </cell>
          <cell r="B53">
            <v>0.43240000000000001</v>
          </cell>
          <cell r="C53">
            <v>2592</v>
          </cell>
        </row>
        <row r="54">
          <cell r="A54" t="str">
            <v>E1410000_0047_J</v>
          </cell>
          <cell r="B54">
            <v>3.2585000000000002</v>
          </cell>
          <cell r="C54">
            <v>3646.4</v>
          </cell>
        </row>
        <row r="55">
          <cell r="A55" t="str">
            <v>E1410000_0003_R</v>
          </cell>
          <cell r="B55">
            <v>3.2585000000000002</v>
          </cell>
          <cell r="C55">
            <v>3643.2</v>
          </cell>
        </row>
        <row r="56">
          <cell r="A56" t="str">
            <v>E1410000_0003_J</v>
          </cell>
          <cell r="B56">
            <v>3.7833000000000001</v>
          </cell>
          <cell r="C56">
            <v>3866.1</v>
          </cell>
        </row>
        <row r="57">
          <cell r="A57" t="str">
            <v>E1000000_0936_J</v>
          </cell>
          <cell r="B57">
            <v>24.75</v>
          </cell>
          <cell r="C57">
            <v>8124.8</v>
          </cell>
        </row>
        <row r="58">
          <cell r="A58" t="str">
            <v>E1000000_0913_R</v>
          </cell>
          <cell r="B58">
            <v>24.75</v>
          </cell>
          <cell r="C58">
            <v>8060.5</v>
          </cell>
        </row>
        <row r="59">
          <cell r="A59" t="str">
            <v>E1000000_0913_J</v>
          </cell>
          <cell r="B59">
            <v>24.75</v>
          </cell>
          <cell r="C59">
            <v>8060.5</v>
          </cell>
        </row>
      </sheetData>
      <sheetData sheetId="4">
        <row r="3">
          <cell r="A3" t="str">
            <v>E100A</v>
          </cell>
          <cell r="B3">
            <v>3.0076000000000001</v>
          </cell>
          <cell r="C3">
            <v>1316</v>
          </cell>
        </row>
        <row r="4">
          <cell r="A4" t="str">
            <v>E1000000_1210_R</v>
          </cell>
          <cell r="B4">
            <v>3.0076000000000001</v>
          </cell>
          <cell r="C4">
            <v>1304.4000000000001</v>
          </cell>
        </row>
        <row r="5">
          <cell r="A5" t="str">
            <v>E100B</v>
          </cell>
          <cell r="B5">
            <v>1.7505999999999999</v>
          </cell>
          <cell r="C5">
            <v>1633.1</v>
          </cell>
        </row>
        <row r="6">
          <cell r="A6" t="str">
            <v>E1000000_1210_J</v>
          </cell>
          <cell r="B6">
            <v>4.7582000000000004</v>
          </cell>
          <cell r="C6">
            <v>2515</v>
          </cell>
        </row>
        <row r="7">
          <cell r="A7" t="str">
            <v>E132A</v>
          </cell>
          <cell r="B7">
            <v>3.0676999999999999</v>
          </cell>
          <cell r="C7">
            <v>1473.3</v>
          </cell>
        </row>
        <row r="8">
          <cell r="A8" t="str">
            <v>E1000000_1203_J</v>
          </cell>
          <cell r="B8">
            <v>7.8258999999999999</v>
          </cell>
          <cell r="C8">
            <v>3957.9</v>
          </cell>
        </row>
        <row r="9">
          <cell r="A9" t="str">
            <v>E1000000_1187_SW</v>
          </cell>
          <cell r="B9">
            <v>7.8258999999999999</v>
          </cell>
          <cell r="C9">
            <v>3957.9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3957.9</v>
          </cell>
        </row>
        <row r="12">
          <cell r="A12" t="str">
            <v>E1000000_1167_R</v>
          </cell>
          <cell r="B12">
            <v>7.8258999999999999</v>
          </cell>
          <cell r="C12">
            <v>3750</v>
          </cell>
        </row>
        <row r="13">
          <cell r="A13" t="str">
            <v>E100C</v>
          </cell>
          <cell r="B13">
            <v>2.1659999999999999</v>
          </cell>
          <cell r="C13">
            <v>1292.8</v>
          </cell>
        </row>
        <row r="14">
          <cell r="A14" t="str">
            <v>E1000000_1167_J</v>
          </cell>
          <cell r="B14">
            <v>9.9918999999999993</v>
          </cell>
          <cell r="C14">
            <v>4786.6000000000004</v>
          </cell>
        </row>
        <row r="15">
          <cell r="A15" t="str">
            <v>E1000000_1164_SW</v>
          </cell>
          <cell r="B15">
            <v>9.9918999999999993</v>
          </cell>
          <cell r="C15">
            <v>3243.2</v>
          </cell>
        </row>
        <row r="16">
          <cell r="A16" t="str">
            <v>E500-11-00</v>
          </cell>
          <cell r="B16">
            <v>0</v>
          </cell>
          <cell r="C16">
            <v>1451.5</v>
          </cell>
        </row>
        <row r="17">
          <cell r="A17" t="str">
            <v>E5001100_Outfall</v>
          </cell>
          <cell r="B17">
            <v>9.9918999999999993</v>
          </cell>
          <cell r="C17">
            <v>4616.6000000000004</v>
          </cell>
        </row>
        <row r="18">
          <cell r="A18" t="str">
            <v>E1000000_1105_R</v>
          </cell>
          <cell r="B18">
            <v>9.9918999999999993</v>
          </cell>
          <cell r="C18">
            <v>4547.5</v>
          </cell>
        </row>
        <row r="19">
          <cell r="A19" t="str">
            <v>E100D</v>
          </cell>
          <cell r="B19">
            <v>2.887</v>
          </cell>
          <cell r="C19">
            <v>1765.7</v>
          </cell>
        </row>
        <row r="20">
          <cell r="A20" t="str">
            <v>E1000000_1105_J</v>
          </cell>
          <cell r="B20">
            <v>12.8789</v>
          </cell>
          <cell r="C20">
            <v>5723.8</v>
          </cell>
        </row>
        <row r="21">
          <cell r="A21" t="str">
            <v>E1000000_1056_R</v>
          </cell>
          <cell r="B21">
            <v>12.8789</v>
          </cell>
          <cell r="C21">
            <v>5719.9</v>
          </cell>
        </row>
        <row r="22">
          <cell r="A22" t="str">
            <v>E100E</v>
          </cell>
          <cell r="B22">
            <v>1.3962000000000001</v>
          </cell>
          <cell r="C22">
            <v>780</v>
          </cell>
        </row>
        <row r="23">
          <cell r="A23" t="str">
            <v>E1000000_1056_J</v>
          </cell>
          <cell r="B23">
            <v>14.2751</v>
          </cell>
          <cell r="C23">
            <v>6265</v>
          </cell>
        </row>
        <row r="24">
          <cell r="A24" t="str">
            <v>E1000000_1056_D</v>
          </cell>
          <cell r="B24">
            <v>14.2751</v>
          </cell>
          <cell r="C24">
            <v>3032</v>
          </cell>
        </row>
        <row r="25">
          <cell r="A25" t="str">
            <v>E135A</v>
          </cell>
          <cell r="B25">
            <v>2.4054000000000002</v>
          </cell>
          <cell r="C25">
            <v>1212.7</v>
          </cell>
        </row>
        <row r="26">
          <cell r="A26" t="str">
            <v>E1000000_1045_J</v>
          </cell>
          <cell r="B26">
            <v>16.680499999999999</v>
          </cell>
          <cell r="C26">
            <v>4035</v>
          </cell>
        </row>
        <row r="27">
          <cell r="A27" t="str">
            <v>E1000000_1045_SW</v>
          </cell>
          <cell r="B27">
            <v>16.680499999999999</v>
          </cell>
          <cell r="C27">
            <v>4035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4035</v>
          </cell>
        </row>
        <row r="30">
          <cell r="A30" t="str">
            <v>E1000000_1007_R</v>
          </cell>
          <cell r="B30">
            <v>16.680499999999999</v>
          </cell>
          <cell r="C30">
            <v>4002.9</v>
          </cell>
        </row>
        <row r="31">
          <cell r="A31" t="str">
            <v>E127A1</v>
          </cell>
          <cell r="B31">
            <v>1.22</v>
          </cell>
          <cell r="C31">
            <v>821.1</v>
          </cell>
        </row>
        <row r="32">
          <cell r="A32" t="str">
            <v>E1270000_6863_J</v>
          </cell>
          <cell r="B32">
            <v>1.22</v>
          </cell>
          <cell r="C32">
            <v>821.1</v>
          </cell>
        </row>
        <row r="33">
          <cell r="A33" t="str">
            <v>E1270000_0007_R1</v>
          </cell>
          <cell r="B33">
            <v>1.22</v>
          </cell>
          <cell r="C33">
            <v>806.5</v>
          </cell>
        </row>
        <row r="34">
          <cell r="A34" t="str">
            <v>E127A3</v>
          </cell>
          <cell r="B34">
            <v>0.21299999999999999</v>
          </cell>
          <cell r="C34">
            <v>210.5</v>
          </cell>
        </row>
        <row r="35">
          <cell r="A35" t="str">
            <v>E1270000_4702_J</v>
          </cell>
          <cell r="B35">
            <v>1.4330000000000001</v>
          </cell>
          <cell r="C35">
            <v>987.7</v>
          </cell>
        </row>
        <row r="36">
          <cell r="A36" t="str">
            <v>E1270000_0007_R2</v>
          </cell>
          <cell r="B36">
            <v>1.4330000000000001</v>
          </cell>
          <cell r="C36">
            <v>986.8</v>
          </cell>
        </row>
        <row r="37">
          <cell r="A37" t="str">
            <v>E127A2</v>
          </cell>
          <cell r="B37">
            <v>0.81</v>
          </cell>
          <cell r="C37">
            <v>462.7</v>
          </cell>
        </row>
        <row r="38">
          <cell r="A38" t="str">
            <v>E1000000_1007_J</v>
          </cell>
          <cell r="B38">
            <v>18.923500000000001</v>
          </cell>
          <cell r="C38">
            <v>5195.3999999999996</v>
          </cell>
        </row>
        <row r="39">
          <cell r="A39" t="str">
            <v>E1000000_0941_R</v>
          </cell>
          <cell r="B39">
            <v>18.923500000000001</v>
          </cell>
          <cell r="C39">
            <v>5138.6000000000004</v>
          </cell>
        </row>
        <row r="40">
          <cell r="A40" t="str">
            <v>E100F</v>
          </cell>
          <cell r="B40">
            <v>2.0432000000000001</v>
          </cell>
          <cell r="C40">
            <v>1748.6</v>
          </cell>
        </row>
        <row r="41">
          <cell r="A41" t="str">
            <v>E1000000_0941_J</v>
          </cell>
          <cell r="B41">
            <v>20.966699999999999</v>
          </cell>
          <cell r="C41">
            <v>6327.4</v>
          </cell>
        </row>
        <row r="42">
          <cell r="A42" t="str">
            <v>E1000000_0961_SW</v>
          </cell>
          <cell r="B42">
            <v>20.966699999999999</v>
          </cell>
          <cell r="C42">
            <v>3887</v>
          </cell>
        </row>
        <row r="43">
          <cell r="A43" t="str">
            <v>E500-10-00 S</v>
          </cell>
          <cell r="B43">
            <v>0</v>
          </cell>
          <cell r="C43">
            <v>2600.9</v>
          </cell>
        </row>
        <row r="44">
          <cell r="A44" t="str">
            <v>E5001000S_Outfall</v>
          </cell>
          <cell r="B44">
            <v>20.966699999999999</v>
          </cell>
          <cell r="C44">
            <v>6251.3</v>
          </cell>
        </row>
        <row r="45">
          <cell r="A45" t="str">
            <v>E141B2</v>
          </cell>
          <cell r="B45">
            <v>0.52480000000000004</v>
          </cell>
          <cell r="C45">
            <v>468.4</v>
          </cell>
        </row>
        <row r="46">
          <cell r="A46" t="str">
            <v>E141A</v>
          </cell>
          <cell r="B46">
            <v>1.9755</v>
          </cell>
          <cell r="C46">
            <v>1058.4000000000001</v>
          </cell>
        </row>
        <row r="47">
          <cell r="A47" t="str">
            <v>E1410000_0048_R</v>
          </cell>
          <cell r="B47">
            <v>1.9755</v>
          </cell>
          <cell r="C47">
            <v>1026.8</v>
          </cell>
        </row>
        <row r="48">
          <cell r="A48" t="str">
            <v>E141B1</v>
          </cell>
          <cell r="B48">
            <v>0.85060000000000002</v>
          </cell>
          <cell r="C48">
            <v>337.4</v>
          </cell>
        </row>
        <row r="49">
          <cell r="A49" t="str">
            <v>E1410000_0050_J</v>
          </cell>
          <cell r="B49">
            <v>2.8260999999999998</v>
          </cell>
          <cell r="C49">
            <v>1352.8</v>
          </cell>
        </row>
        <row r="50">
          <cell r="A50" t="str">
            <v>E200A</v>
          </cell>
          <cell r="B50">
            <v>0.43240000000000001</v>
          </cell>
          <cell r="C50">
            <v>259.60000000000002</v>
          </cell>
        </row>
        <row r="51">
          <cell r="A51" t="str">
            <v>E2000000_0077_J</v>
          </cell>
          <cell r="B51">
            <v>0</v>
          </cell>
          <cell r="C51">
            <v>3233</v>
          </cell>
        </row>
        <row r="52">
          <cell r="A52" t="str">
            <v>E2000000_0001_R</v>
          </cell>
          <cell r="B52">
            <v>0</v>
          </cell>
          <cell r="C52">
            <v>3216.5</v>
          </cell>
        </row>
        <row r="53">
          <cell r="A53" t="str">
            <v>E2000000_0001_J</v>
          </cell>
          <cell r="B53">
            <v>0.43240000000000001</v>
          </cell>
          <cell r="C53">
            <v>3374.2</v>
          </cell>
        </row>
        <row r="54">
          <cell r="A54" t="str">
            <v>E1410000_0047_J</v>
          </cell>
          <cell r="B54">
            <v>3.2585000000000002</v>
          </cell>
          <cell r="C54">
            <v>4535.1000000000004</v>
          </cell>
        </row>
        <row r="55">
          <cell r="A55" t="str">
            <v>E1410000_0003_R</v>
          </cell>
          <cell r="B55">
            <v>3.2585000000000002</v>
          </cell>
          <cell r="C55">
            <v>4531.8999999999996</v>
          </cell>
        </row>
        <row r="56">
          <cell r="A56" t="str">
            <v>E1410000_0003_J</v>
          </cell>
          <cell r="B56">
            <v>3.7833000000000001</v>
          </cell>
          <cell r="C56">
            <v>4736.1000000000004</v>
          </cell>
        </row>
        <row r="57">
          <cell r="A57" t="str">
            <v>E1000000_0936_J</v>
          </cell>
          <cell r="B57">
            <v>24.75</v>
          </cell>
          <cell r="C57">
            <v>10972.3</v>
          </cell>
        </row>
        <row r="58">
          <cell r="A58" t="str">
            <v>E1000000_0913_R</v>
          </cell>
          <cell r="B58">
            <v>24.75</v>
          </cell>
          <cell r="C58">
            <v>10755.9</v>
          </cell>
        </row>
        <row r="59">
          <cell r="A59" t="str">
            <v>E1000000_0913_J</v>
          </cell>
          <cell r="B59">
            <v>24.75</v>
          </cell>
          <cell r="C59">
            <v>10755.9</v>
          </cell>
        </row>
      </sheetData>
      <sheetData sheetId="5">
        <row r="3">
          <cell r="A3" t="str">
            <v>E100A</v>
          </cell>
          <cell r="B3">
            <v>3.0076000000000001</v>
          </cell>
          <cell r="C3">
            <v>1557.6</v>
          </cell>
        </row>
        <row r="4">
          <cell r="A4" t="str">
            <v>E1000000_1210_R</v>
          </cell>
          <cell r="B4">
            <v>3.0076000000000001</v>
          </cell>
          <cell r="C4">
            <v>1536.6</v>
          </cell>
        </row>
        <row r="5">
          <cell r="A5" t="str">
            <v>E100B</v>
          </cell>
          <cell r="B5">
            <v>1.7505999999999999</v>
          </cell>
          <cell r="C5">
            <v>1900.6</v>
          </cell>
        </row>
        <row r="6">
          <cell r="A6" t="str">
            <v>E1000000_1210_J</v>
          </cell>
          <cell r="B6">
            <v>4.7582000000000004</v>
          </cell>
          <cell r="C6">
            <v>2934.2</v>
          </cell>
        </row>
        <row r="7">
          <cell r="A7" t="str">
            <v>E132A</v>
          </cell>
          <cell r="B7">
            <v>3.0676999999999999</v>
          </cell>
          <cell r="C7">
            <v>1741.8</v>
          </cell>
        </row>
        <row r="8">
          <cell r="A8" t="str">
            <v>E1000000_1203_J</v>
          </cell>
          <cell r="B8">
            <v>7.8258999999999999</v>
          </cell>
          <cell r="C8">
            <v>4663.3</v>
          </cell>
        </row>
        <row r="9">
          <cell r="A9" t="str">
            <v>E1000000_1187_SW</v>
          </cell>
          <cell r="B9">
            <v>7.8258999999999999</v>
          </cell>
          <cell r="C9">
            <v>4663.3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4663.3</v>
          </cell>
        </row>
        <row r="12">
          <cell r="A12" t="str">
            <v>E1000000_1167_R</v>
          </cell>
          <cell r="B12">
            <v>7.8258999999999999</v>
          </cell>
          <cell r="C12">
            <v>4306.6000000000004</v>
          </cell>
        </row>
        <row r="13">
          <cell r="A13" t="str">
            <v>E100C</v>
          </cell>
          <cell r="B13">
            <v>2.1659999999999999</v>
          </cell>
          <cell r="C13">
            <v>1516.3</v>
          </cell>
        </row>
        <row r="14">
          <cell r="A14" t="str">
            <v>E1000000_1167_J</v>
          </cell>
          <cell r="B14">
            <v>9.9918999999999993</v>
          </cell>
          <cell r="C14">
            <v>5446.6</v>
          </cell>
        </row>
        <row r="15">
          <cell r="A15" t="str">
            <v>E1000000_1164_SW</v>
          </cell>
          <cell r="B15">
            <v>9.9918999999999993</v>
          </cell>
          <cell r="C15">
            <v>3587.7</v>
          </cell>
        </row>
        <row r="16">
          <cell r="A16" t="str">
            <v>E500-11-00</v>
          </cell>
          <cell r="B16">
            <v>0</v>
          </cell>
          <cell r="C16">
            <v>1826.1</v>
          </cell>
        </row>
        <row r="17">
          <cell r="A17" t="str">
            <v>E5001100_Outfall</v>
          </cell>
          <cell r="B17">
            <v>9.9918999999999993</v>
          </cell>
          <cell r="C17">
            <v>5390.9</v>
          </cell>
        </row>
        <row r="18">
          <cell r="A18" t="str">
            <v>E1000000_1105_R</v>
          </cell>
          <cell r="B18">
            <v>9.9918999999999993</v>
          </cell>
          <cell r="C18">
            <v>5327.6</v>
          </cell>
        </row>
        <row r="19">
          <cell r="A19" t="str">
            <v>E100D</v>
          </cell>
          <cell r="B19">
            <v>2.887</v>
          </cell>
          <cell r="C19">
            <v>2072.6</v>
          </cell>
        </row>
        <row r="20">
          <cell r="A20" t="str">
            <v>E1000000_1105_J</v>
          </cell>
          <cell r="B20">
            <v>12.8789</v>
          </cell>
          <cell r="C20">
            <v>6699.2</v>
          </cell>
        </row>
        <row r="21">
          <cell r="A21" t="str">
            <v>E1000000_1056_R</v>
          </cell>
          <cell r="B21">
            <v>12.8789</v>
          </cell>
          <cell r="C21">
            <v>6677.4</v>
          </cell>
        </row>
        <row r="22">
          <cell r="A22" t="str">
            <v>E100E</v>
          </cell>
          <cell r="B22">
            <v>1.3962000000000001</v>
          </cell>
          <cell r="C22">
            <v>916.7</v>
          </cell>
        </row>
        <row r="23">
          <cell r="A23" t="str">
            <v>E1000000_1056_J</v>
          </cell>
          <cell r="B23">
            <v>14.2751</v>
          </cell>
          <cell r="C23">
            <v>7302.7</v>
          </cell>
        </row>
        <row r="24">
          <cell r="A24" t="str">
            <v>E1000000_1056_D</v>
          </cell>
          <cell r="B24">
            <v>14.2751</v>
          </cell>
          <cell r="C24">
            <v>3622.4</v>
          </cell>
        </row>
        <row r="25">
          <cell r="A25" t="str">
            <v>E135A</v>
          </cell>
          <cell r="B25">
            <v>2.4054000000000002</v>
          </cell>
          <cell r="C25">
            <v>1429.1</v>
          </cell>
        </row>
        <row r="26">
          <cell r="A26" t="str">
            <v>E1000000_1045_J</v>
          </cell>
          <cell r="B26">
            <v>16.680499999999999</v>
          </cell>
          <cell r="C26">
            <v>4785</v>
          </cell>
        </row>
        <row r="27">
          <cell r="A27" t="str">
            <v>E1000000_1045_SW</v>
          </cell>
          <cell r="B27">
            <v>16.680499999999999</v>
          </cell>
          <cell r="C27">
            <v>4785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4785</v>
          </cell>
        </row>
        <row r="30">
          <cell r="A30" t="str">
            <v>E1000000_1007_R</v>
          </cell>
          <cell r="B30">
            <v>16.680499999999999</v>
          </cell>
          <cell r="C30">
            <v>4767.3</v>
          </cell>
        </row>
        <row r="31">
          <cell r="A31" t="str">
            <v>E127A1</v>
          </cell>
          <cell r="B31">
            <v>1.22</v>
          </cell>
          <cell r="C31">
            <v>957.6</v>
          </cell>
        </row>
        <row r="32">
          <cell r="A32" t="str">
            <v>E1270000_6863_J</v>
          </cell>
          <cell r="B32">
            <v>1.22</v>
          </cell>
          <cell r="C32">
            <v>957.6</v>
          </cell>
        </row>
        <row r="33">
          <cell r="A33" t="str">
            <v>E1270000_0007_R1</v>
          </cell>
          <cell r="B33">
            <v>1.22</v>
          </cell>
          <cell r="C33">
            <v>922.4</v>
          </cell>
        </row>
        <row r="34">
          <cell r="A34" t="str">
            <v>E127A3</v>
          </cell>
          <cell r="B34">
            <v>0.21299999999999999</v>
          </cell>
          <cell r="C34">
            <v>242.6</v>
          </cell>
        </row>
        <row r="35">
          <cell r="A35" t="str">
            <v>E1270000_4702_J</v>
          </cell>
          <cell r="B35">
            <v>1.4330000000000001</v>
          </cell>
          <cell r="C35">
            <v>1114.9000000000001</v>
          </cell>
        </row>
        <row r="36">
          <cell r="A36" t="str">
            <v>E1270000_0007_R2</v>
          </cell>
          <cell r="B36">
            <v>1.4330000000000001</v>
          </cell>
          <cell r="C36">
            <v>1112.4000000000001</v>
          </cell>
        </row>
        <row r="37">
          <cell r="A37" t="str">
            <v>E127A2</v>
          </cell>
          <cell r="B37">
            <v>0.81</v>
          </cell>
          <cell r="C37">
            <v>541.9</v>
          </cell>
        </row>
        <row r="38">
          <cell r="A38" t="str">
            <v>E1000000_1007_J</v>
          </cell>
          <cell r="B38">
            <v>18.923500000000001</v>
          </cell>
          <cell r="C38">
            <v>5975.2</v>
          </cell>
        </row>
        <row r="39">
          <cell r="A39" t="str">
            <v>E1000000_0941_R</v>
          </cell>
          <cell r="B39">
            <v>18.923500000000001</v>
          </cell>
          <cell r="C39">
            <v>5944.2</v>
          </cell>
        </row>
        <row r="40">
          <cell r="A40" t="str">
            <v>E100F</v>
          </cell>
          <cell r="B40">
            <v>2.0432000000000001</v>
          </cell>
          <cell r="C40">
            <v>2033</v>
          </cell>
        </row>
        <row r="41">
          <cell r="A41" t="str">
            <v>E1000000_0941_J</v>
          </cell>
          <cell r="B41">
            <v>20.966699999999999</v>
          </cell>
          <cell r="C41">
            <v>7183.7</v>
          </cell>
        </row>
        <row r="42">
          <cell r="A42" t="str">
            <v>E1000000_0961_SW</v>
          </cell>
          <cell r="B42">
            <v>20.966699999999999</v>
          </cell>
          <cell r="C42">
            <v>3886.8</v>
          </cell>
        </row>
        <row r="43">
          <cell r="A43" t="str">
            <v>E500-10-00 S</v>
          </cell>
          <cell r="B43">
            <v>0</v>
          </cell>
          <cell r="C43">
            <v>4145.8</v>
          </cell>
        </row>
        <row r="44">
          <cell r="A44" t="str">
            <v>E5001000S_Outfall</v>
          </cell>
          <cell r="B44">
            <v>20.966699999999999</v>
          </cell>
          <cell r="C44">
            <v>7181</v>
          </cell>
        </row>
        <row r="45">
          <cell r="A45" t="str">
            <v>E141B2</v>
          </cell>
          <cell r="B45">
            <v>0.52480000000000004</v>
          </cell>
          <cell r="C45">
            <v>542.5</v>
          </cell>
        </row>
        <row r="46">
          <cell r="A46" t="str">
            <v>E141A</v>
          </cell>
          <cell r="B46">
            <v>1.9755</v>
          </cell>
          <cell r="C46">
            <v>1249.4000000000001</v>
          </cell>
        </row>
        <row r="47">
          <cell r="A47" t="str">
            <v>E1410000_0048_R</v>
          </cell>
          <cell r="B47">
            <v>1.9755</v>
          </cell>
          <cell r="C47">
            <v>1219.5</v>
          </cell>
        </row>
        <row r="48">
          <cell r="A48" t="str">
            <v>E141B1</v>
          </cell>
          <cell r="B48">
            <v>0.85060000000000002</v>
          </cell>
          <cell r="C48">
            <v>399.8</v>
          </cell>
        </row>
        <row r="49">
          <cell r="A49" t="str">
            <v>E1410000_0050_J</v>
          </cell>
          <cell r="B49">
            <v>2.8260999999999998</v>
          </cell>
          <cell r="C49">
            <v>1609.5</v>
          </cell>
        </row>
        <row r="50">
          <cell r="A50" t="str">
            <v>E200A</v>
          </cell>
          <cell r="B50">
            <v>0.43240000000000001</v>
          </cell>
          <cell r="C50">
            <v>304.5</v>
          </cell>
        </row>
        <row r="51">
          <cell r="A51" t="str">
            <v>E2000000_0077_J</v>
          </cell>
          <cell r="B51">
            <v>0</v>
          </cell>
          <cell r="C51">
            <v>3680.3</v>
          </cell>
        </row>
        <row r="52">
          <cell r="A52" t="str">
            <v>E2000000_0001_R</v>
          </cell>
          <cell r="B52">
            <v>0</v>
          </cell>
          <cell r="C52">
            <v>3668.1</v>
          </cell>
        </row>
        <row r="53">
          <cell r="A53" t="str">
            <v>E2000000_0001_J</v>
          </cell>
          <cell r="B53">
            <v>0.43240000000000001</v>
          </cell>
          <cell r="C53">
            <v>3849.6</v>
          </cell>
        </row>
        <row r="54">
          <cell r="A54" t="str">
            <v>E1410000_0047_J</v>
          </cell>
          <cell r="B54">
            <v>3.2585000000000002</v>
          </cell>
          <cell r="C54">
            <v>5249.5</v>
          </cell>
        </row>
        <row r="55">
          <cell r="A55" t="str">
            <v>E1410000_0003_R</v>
          </cell>
          <cell r="B55">
            <v>3.2585000000000002</v>
          </cell>
          <cell r="C55">
            <v>5247</v>
          </cell>
        </row>
        <row r="56">
          <cell r="A56" t="str">
            <v>E1410000_0003_J</v>
          </cell>
          <cell r="B56">
            <v>3.7833000000000001</v>
          </cell>
          <cell r="C56">
            <v>5494.1</v>
          </cell>
        </row>
        <row r="57">
          <cell r="A57" t="str">
            <v>E1000000_0936_J</v>
          </cell>
          <cell r="B57">
            <v>24.75</v>
          </cell>
          <cell r="C57">
            <v>12653.7</v>
          </cell>
        </row>
        <row r="58">
          <cell r="A58" t="str">
            <v>E1000000_0913_R</v>
          </cell>
          <cell r="B58">
            <v>24.75</v>
          </cell>
          <cell r="C58">
            <v>12544.4</v>
          </cell>
        </row>
        <row r="59">
          <cell r="A59" t="str">
            <v>E1000000_0913_J</v>
          </cell>
          <cell r="B59">
            <v>24.75</v>
          </cell>
          <cell r="C59">
            <v>12544.4</v>
          </cell>
        </row>
      </sheetData>
      <sheetData sheetId="6">
        <row r="3">
          <cell r="A3" t="str">
            <v>E100A</v>
          </cell>
          <cell r="B3">
            <v>3.0076000000000001</v>
          </cell>
          <cell r="C3">
            <v>1826.3</v>
          </cell>
        </row>
        <row r="4">
          <cell r="A4" t="str">
            <v>E1000000_1210_R</v>
          </cell>
          <cell r="B4">
            <v>3.0076000000000001</v>
          </cell>
          <cell r="C4">
            <v>1802.6</v>
          </cell>
        </row>
        <row r="5">
          <cell r="A5" t="str">
            <v>E100B</v>
          </cell>
          <cell r="B5">
            <v>1.7505999999999999</v>
          </cell>
          <cell r="C5">
            <v>2193</v>
          </cell>
        </row>
        <row r="6">
          <cell r="A6" t="str">
            <v>E1000000_1210_J</v>
          </cell>
          <cell r="B6">
            <v>4.7582000000000004</v>
          </cell>
          <cell r="C6">
            <v>3356.8</v>
          </cell>
        </row>
        <row r="7">
          <cell r="A7" t="str">
            <v>E132A</v>
          </cell>
          <cell r="B7">
            <v>3.0676999999999999</v>
          </cell>
          <cell r="C7">
            <v>2036.5</v>
          </cell>
        </row>
        <row r="8">
          <cell r="A8" t="str">
            <v>E1000000_1203_J</v>
          </cell>
          <cell r="B8">
            <v>7.8258999999999999</v>
          </cell>
          <cell r="C8">
            <v>5380.4</v>
          </cell>
        </row>
        <row r="9">
          <cell r="A9" t="str">
            <v>E1000000_1187_SW</v>
          </cell>
          <cell r="B9">
            <v>7.8258999999999999</v>
          </cell>
          <cell r="C9">
            <v>5380.4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5380.4</v>
          </cell>
        </row>
        <row r="12">
          <cell r="A12" t="str">
            <v>E1000000_1167_R</v>
          </cell>
          <cell r="B12">
            <v>7.8258999999999999</v>
          </cell>
          <cell r="C12">
            <v>4949.3</v>
          </cell>
        </row>
        <row r="13">
          <cell r="A13" t="str">
            <v>E100C</v>
          </cell>
          <cell r="B13">
            <v>2.1659999999999999</v>
          </cell>
          <cell r="C13">
            <v>1763.6</v>
          </cell>
        </row>
        <row r="14">
          <cell r="A14" t="str">
            <v>E1000000_1167_J</v>
          </cell>
          <cell r="B14">
            <v>9.9918999999999993</v>
          </cell>
          <cell r="C14">
            <v>6229.4</v>
          </cell>
        </row>
        <row r="15">
          <cell r="A15" t="str">
            <v>E1000000_1164_SW</v>
          </cell>
          <cell r="B15">
            <v>9.9918999999999993</v>
          </cell>
          <cell r="C15">
            <v>3996.5</v>
          </cell>
        </row>
        <row r="16">
          <cell r="A16" t="str">
            <v>E500-11-00</v>
          </cell>
          <cell r="B16">
            <v>0</v>
          </cell>
          <cell r="C16">
            <v>2214.1999999999998</v>
          </cell>
        </row>
        <row r="17">
          <cell r="A17" t="str">
            <v>E5001100_Outfall</v>
          </cell>
          <cell r="B17">
            <v>9.9918999999999993</v>
          </cell>
          <cell r="C17">
            <v>6198.9</v>
          </cell>
        </row>
        <row r="18">
          <cell r="A18" t="str">
            <v>E1000000_1105_R</v>
          </cell>
          <cell r="B18">
            <v>9.9918999999999993</v>
          </cell>
          <cell r="C18">
            <v>6126.8</v>
          </cell>
        </row>
        <row r="19">
          <cell r="A19" t="str">
            <v>E100D</v>
          </cell>
          <cell r="B19">
            <v>2.887</v>
          </cell>
          <cell r="C19">
            <v>2404.5</v>
          </cell>
        </row>
        <row r="20">
          <cell r="A20" t="str">
            <v>E1000000_1105_J</v>
          </cell>
          <cell r="B20">
            <v>12.8789</v>
          </cell>
          <cell r="C20">
            <v>7698</v>
          </cell>
        </row>
        <row r="21">
          <cell r="A21" t="str">
            <v>E1000000_1056_R</v>
          </cell>
          <cell r="B21">
            <v>12.8789</v>
          </cell>
          <cell r="C21">
            <v>7688.5</v>
          </cell>
        </row>
        <row r="22">
          <cell r="A22" t="str">
            <v>E100E</v>
          </cell>
          <cell r="B22">
            <v>1.3962000000000001</v>
          </cell>
          <cell r="C22">
            <v>1065.0999999999999</v>
          </cell>
        </row>
        <row r="23">
          <cell r="A23" t="str">
            <v>E1000000_1056_J</v>
          </cell>
          <cell r="B23">
            <v>14.2751</v>
          </cell>
          <cell r="C23">
            <v>8437.7000000000007</v>
          </cell>
        </row>
        <row r="24">
          <cell r="A24" t="str">
            <v>E1000000_1056_D</v>
          </cell>
          <cell r="B24">
            <v>14.2751</v>
          </cell>
          <cell r="C24">
            <v>4418.6000000000004</v>
          </cell>
        </row>
        <row r="25">
          <cell r="A25" t="str">
            <v>E135A</v>
          </cell>
          <cell r="B25">
            <v>2.4054000000000002</v>
          </cell>
          <cell r="C25">
            <v>1668.4</v>
          </cell>
        </row>
        <row r="26">
          <cell r="A26" t="str">
            <v>E1000000_1045_J</v>
          </cell>
          <cell r="B26">
            <v>16.680499999999999</v>
          </cell>
          <cell r="C26">
            <v>5811.8</v>
          </cell>
        </row>
        <row r="27">
          <cell r="A27" t="str">
            <v>E1000000_1045_SW</v>
          </cell>
          <cell r="B27">
            <v>16.680499999999999</v>
          </cell>
          <cell r="C27">
            <v>5811.8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5811.8</v>
          </cell>
        </row>
        <row r="30">
          <cell r="A30" t="str">
            <v>E1000000_1007_R</v>
          </cell>
          <cell r="B30">
            <v>16.680499999999999</v>
          </cell>
          <cell r="C30">
            <v>5698.4</v>
          </cell>
        </row>
        <row r="31">
          <cell r="A31" t="str">
            <v>E127A1</v>
          </cell>
          <cell r="B31">
            <v>1.22</v>
          </cell>
          <cell r="C31">
            <v>1109.9000000000001</v>
          </cell>
        </row>
        <row r="32">
          <cell r="A32" t="str">
            <v>E1270000_6863_J</v>
          </cell>
          <cell r="B32">
            <v>1.22</v>
          </cell>
          <cell r="C32">
            <v>1109.9000000000001</v>
          </cell>
        </row>
        <row r="33">
          <cell r="A33" t="str">
            <v>E1270000_0007_R1</v>
          </cell>
          <cell r="B33">
            <v>1.22</v>
          </cell>
          <cell r="C33">
            <v>1061.5</v>
          </cell>
        </row>
        <row r="34">
          <cell r="A34" t="str">
            <v>E127A3</v>
          </cell>
          <cell r="B34">
            <v>0.21299999999999999</v>
          </cell>
          <cell r="C34">
            <v>279</v>
          </cell>
        </row>
        <row r="35">
          <cell r="A35" t="str">
            <v>E1270000_4702_J</v>
          </cell>
          <cell r="B35">
            <v>1.4330000000000001</v>
          </cell>
          <cell r="C35">
            <v>1277.0999999999999</v>
          </cell>
        </row>
        <row r="36">
          <cell r="A36" t="str">
            <v>E1270000_0007_R2</v>
          </cell>
          <cell r="B36">
            <v>1.4330000000000001</v>
          </cell>
          <cell r="C36">
            <v>1275.5</v>
          </cell>
        </row>
        <row r="37">
          <cell r="A37" t="str">
            <v>E127A2</v>
          </cell>
          <cell r="B37">
            <v>0.81</v>
          </cell>
          <cell r="C37">
            <v>628.70000000000005</v>
          </cell>
        </row>
        <row r="38">
          <cell r="A38" t="str">
            <v>E1000000_1007_J</v>
          </cell>
          <cell r="B38">
            <v>18.923500000000001</v>
          </cell>
          <cell r="C38">
            <v>6984.6</v>
          </cell>
        </row>
        <row r="39">
          <cell r="A39" t="str">
            <v>E1000000_0941_R</v>
          </cell>
          <cell r="B39">
            <v>18.923500000000001</v>
          </cell>
          <cell r="C39">
            <v>6947.1</v>
          </cell>
        </row>
        <row r="40">
          <cell r="A40" t="str">
            <v>E100F</v>
          </cell>
          <cell r="B40">
            <v>2.0432000000000001</v>
          </cell>
          <cell r="C40">
            <v>2347.3000000000002</v>
          </cell>
        </row>
        <row r="41">
          <cell r="A41" t="str">
            <v>E1000000_0941_J</v>
          </cell>
          <cell r="B41">
            <v>20.966699999999999</v>
          </cell>
          <cell r="C41">
            <v>8161.6</v>
          </cell>
        </row>
        <row r="42">
          <cell r="A42" t="str">
            <v>E1000000_0961_SW</v>
          </cell>
          <cell r="B42">
            <v>20.966699999999999</v>
          </cell>
          <cell r="C42">
            <v>3886.6</v>
          </cell>
        </row>
        <row r="43">
          <cell r="A43" t="str">
            <v>E500-10-00 S</v>
          </cell>
          <cell r="B43">
            <v>0</v>
          </cell>
          <cell r="C43">
            <v>5462.3</v>
          </cell>
        </row>
        <row r="44">
          <cell r="A44" t="str">
            <v>E5001000S_Outfall</v>
          </cell>
          <cell r="B44">
            <v>20.966699999999999</v>
          </cell>
          <cell r="C44">
            <v>8162.3</v>
          </cell>
        </row>
        <row r="45">
          <cell r="A45" t="str">
            <v>E141B2</v>
          </cell>
          <cell r="B45">
            <v>0.52480000000000004</v>
          </cell>
          <cell r="C45">
            <v>625.4</v>
          </cell>
        </row>
        <row r="46">
          <cell r="A46" t="str">
            <v>E141A</v>
          </cell>
          <cell r="B46">
            <v>1.9755</v>
          </cell>
          <cell r="C46">
            <v>1459.3</v>
          </cell>
        </row>
        <row r="47">
          <cell r="A47" t="str">
            <v>E1410000_0048_R</v>
          </cell>
          <cell r="B47">
            <v>1.9755</v>
          </cell>
          <cell r="C47">
            <v>1430.1</v>
          </cell>
        </row>
        <row r="48">
          <cell r="A48" t="str">
            <v>E141B1</v>
          </cell>
          <cell r="B48">
            <v>0.85060000000000002</v>
          </cell>
          <cell r="C48">
            <v>469.2</v>
          </cell>
        </row>
        <row r="49">
          <cell r="A49" t="str">
            <v>E1410000_0050_J</v>
          </cell>
          <cell r="B49">
            <v>2.8260999999999998</v>
          </cell>
          <cell r="C49">
            <v>1890.7</v>
          </cell>
        </row>
        <row r="50">
          <cell r="A50" t="str">
            <v>E200A</v>
          </cell>
          <cell r="B50">
            <v>0.43240000000000001</v>
          </cell>
          <cell r="C50">
            <v>353.5</v>
          </cell>
        </row>
        <row r="51">
          <cell r="A51" t="str">
            <v>E2000000_0077_J</v>
          </cell>
          <cell r="B51">
            <v>0</v>
          </cell>
          <cell r="C51">
            <v>4019.1</v>
          </cell>
        </row>
        <row r="52">
          <cell r="A52" t="str">
            <v>E2000000_0001_R</v>
          </cell>
          <cell r="B52">
            <v>0</v>
          </cell>
          <cell r="C52">
            <v>4010.4</v>
          </cell>
        </row>
        <row r="53">
          <cell r="A53" t="str">
            <v>E2000000_0001_J</v>
          </cell>
          <cell r="B53">
            <v>0.43240000000000001</v>
          </cell>
          <cell r="C53">
            <v>4230.8</v>
          </cell>
        </row>
        <row r="54">
          <cell r="A54" t="str">
            <v>E1410000_0047_J</v>
          </cell>
          <cell r="B54">
            <v>3.2585000000000002</v>
          </cell>
          <cell r="C54">
            <v>5904.9</v>
          </cell>
        </row>
        <row r="55">
          <cell r="A55" t="str">
            <v>E1410000_0003_R</v>
          </cell>
          <cell r="B55">
            <v>3.2585000000000002</v>
          </cell>
          <cell r="C55">
            <v>5904.1</v>
          </cell>
        </row>
        <row r="56">
          <cell r="A56" t="str">
            <v>E1410000_0003_J</v>
          </cell>
          <cell r="B56">
            <v>3.7833000000000001</v>
          </cell>
          <cell r="C56">
            <v>6242.1</v>
          </cell>
        </row>
        <row r="57">
          <cell r="A57" t="str">
            <v>E1000000_0936_J</v>
          </cell>
          <cell r="B57">
            <v>24.75</v>
          </cell>
          <cell r="C57">
            <v>14397.5</v>
          </cell>
        </row>
        <row r="58">
          <cell r="A58" t="str">
            <v>E1000000_0913_R</v>
          </cell>
          <cell r="B58">
            <v>24.75</v>
          </cell>
          <cell r="C58">
            <v>14311.8</v>
          </cell>
        </row>
        <row r="59">
          <cell r="A59" t="str">
            <v>E1000000_0913_J</v>
          </cell>
          <cell r="B59">
            <v>24.75</v>
          </cell>
          <cell r="C59">
            <v>14311.8</v>
          </cell>
        </row>
      </sheetData>
      <sheetData sheetId="7">
        <row r="3">
          <cell r="A3" t="str">
            <v>E100A</v>
          </cell>
          <cell r="B3">
            <v>3.0076000000000001</v>
          </cell>
          <cell r="C3">
            <v>2609.5</v>
          </cell>
        </row>
        <row r="4">
          <cell r="A4" t="str">
            <v>E1000000_1210_R</v>
          </cell>
          <cell r="B4">
            <v>3.0076000000000001</v>
          </cell>
          <cell r="C4">
            <v>2542.9</v>
          </cell>
        </row>
        <row r="5">
          <cell r="A5" t="str">
            <v>E100B</v>
          </cell>
          <cell r="B5">
            <v>1.7505999999999999</v>
          </cell>
          <cell r="C5">
            <v>2998.3</v>
          </cell>
        </row>
        <row r="6">
          <cell r="A6" t="str">
            <v>E1000000_1210_J</v>
          </cell>
          <cell r="B6">
            <v>4.7582000000000004</v>
          </cell>
          <cell r="C6">
            <v>4589.5</v>
          </cell>
        </row>
        <row r="7">
          <cell r="A7" t="str">
            <v>E132A</v>
          </cell>
          <cell r="B7">
            <v>3.0676999999999999</v>
          </cell>
          <cell r="C7">
            <v>2891.7</v>
          </cell>
        </row>
        <row r="8">
          <cell r="A8" t="str">
            <v>E1000000_1203_J</v>
          </cell>
          <cell r="B8">
            <v>7.8258999999999999</v>
          </cell>
          <cell r="C8">
            <v>7474.3</v>
          </cell>
        </row>
        <row r="9">
          <cell r="A9" t="str">
            <v>E1000000_1187_SW</v>
          </cell>
          <cell r="B9">
            <v>7.8258999999999999</v>
          </cell>
          <cell r="C9">
            <v>7474.3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7474.3</v>
          </cell>
        </row>
        <row r="12">
          <cell r="A12" t="str">
            <v>E1000000_1167_R</v>
          </cell>
          <cell r="B12">
            <v>7.8258999999999999</v>
          </cell>
          <cell r="C12">
            <v>6797.8</v>
          </cell>
        </row>
        <row r="13">
          <cell r="A13" t="str">
            <v>E100C</v>
          </cell>
          <cell r="B13">
            <v>2.1659999999999999</v>
          </cell>
          <cell r="C13">
            <v>2465.5</v>
          </cell>
        </row>
        <row r="14">
          <cell r="A14" t="str">
            <v>E1000000_1167_J</v>
          </cell>
          <cell r="B14">
            <v>9.9918999999999993</v>
          </cell>
          <cell r="C14">
            <v>8522.2000000000007</v>
          </cell>
        </row>
        <row r="15">
          <cell r="A15" t="str">
            <v>E1000000_1164_SW</v>
          </cell>
          <cell r="B15">
            <v>9.9918999999999993</v>
          </cell>
          <cell r="C15">
            <v>5198.3999999999996</v>
          </cell>
        </row>
        <row r="16">
          <cell r="A16" t="str">
            <v>E500-11-00</v>
          </cell>
          <cell r="B16">
            <v>0</v>
          </cell>
          <cell r="C16">
            <v>3312.3</v>
          </cell>
        </row>
        <row r="17">
          <cell r="A17" t="str">
            <v>E5001100_Outfall</v>
          </cell>
          <cell r="B17">
            <v>9.9918999999999993</v>
          </cell>
          <cell r="C17">
            <v>8503.7000000000007</v>
          </cell>
        </row>
        <row r="18">
          <cell r="A18" t="str">
            <v>E1000000_1105_R</v>
          </cell>
          <cell r="B18">
            <v>9.9918999999999993</v>
          </cell>
          <cell r="C18">
            <v>8225.6</v>
          </cell>
        </row>
        <row r="19">
          <cell r="A19" t="str">
            <v>E100D</v>
          </cell>
          <cell r="B19">
            <v>2.887</v>
          </cell>
          <cell r="C19">
            <v>3344.9</v>
          </cell>
        </row>
        <row r="20">
          <cell r="A20" t="str">
            <v>E1000000_1105_J</v>
          </cell>
          <cell r="B20">
            <v>12.8789</v>
          </cell>
          <cell r="C20">
            <v>10107.5</v>
          </cell>
        </row>
        <row r="21">
          <cell r="A21" t="str">
            <v>E1000000_1056_R</v>
          </cell>
          <cell r="B21">
            <v>12.8789</v>
          </cell>
          <cell r="C21">
            <v>10084.200000000001</v>
          </cell>
        </row>
        <row r="22">
          <cell r="A22" t="str">
            <v>E100E</v>
          </cell>
          <cell r="B22">
            <v>1.3962000000000001</v>
          </cell>
          <cell r="C22">
            <v>1492.5</v>
          </cell>
        </row>
        <row r="23">
          <cell r="A23" t="str">
            <v>E1000000_1056_J</v>
          </cell>
          <cell r="B23">
            <v>14.2751</v>
          </cell>
          <cell r="C23">
            <v>11057.9</v>
          </cell>
        </row>
        <row r="24">
          <cell r="A24" t="str">
            <v>E1000000_1056_D</v>
          </cell>
          <cell r="B24">
            <v>14.2751</v>
          </cell>
          <cell r="C24">
            <v>6665.3</v>
          </cell>
        </row>
        <row r="25">
          <cell r="A25" t="str">
            <v>E135A</v>
          </cell>
          <cell r="B25">
            <v>2.4054000000000002</v>
          </cell>
          <cell r="C25">
            <v>2357.6</v>
          </cell>
        </row>
        <row r="26">
          <cell r="A26" t="str">
            <v>E1000000_1045_J</v>
          </cell>
          <cell r="B26">
            <v>16.680499999999999</v>
          </cell>
          <cell r="C26">
            <v>8745.7000000000007</v>
          </cell>
        </row>
        <row r="27">
          <cell r="A27" t="str">
            <v>E1000000_1045_SW</v>
          </cell>
          <cell r="B27">
            <v>16.680499999999999</v>
          </cell>
          <cell r="C27">
            <v>8745.7000000000007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8745.7000000000007</v>
          </cell>
        </row>
        <row r="30">
          <cell r="A30" t="str">
            <v>E1000000_1007_R</v>
          </cell>
          <cell r="B30">
            <v>16.680499999999999</v>
          </cell>
          <cell r="C30">
            <v>8538.2000000000007</v>
          </cell>
        </row>
        <row r="31">
          <cell r="A31" t="str">
            <v>E127A1</v>
          </cell>
          <cell r="B31">
            <v>1.22</v>
          </cell>
          <cell r="C31">
            <v>1538.5</v>
          </cell>
        </row>
        <row r="32">
          <cell r="A32" t="str">
            <v>E1270000_6863_J</v>
          </cell>
          <cell r="B32">
            <v>1.22</v>
          </cell>
          <cell r="C32">
            <v>1538.5</v>
          </cell>
        </row>
        <row r="33">
          <cell r="A33" t="str">
            <v>E1270000_0007_R1</v>
          </cell>
          <cell r="B33">
            <v>1.22</v>
          </cell>
          <cell r="C33">
            <v>1492.2</v>
          </cell>
        </row>
        <row r="34">
          <cell r="A34" t="str">
            <v>E127A3</v>
          </cell>
          <cell r="B34">
            <v>0.21299999999999999</v>
          </cell>
          <cell r="C34">
            <v>378</v>
          </cell>
        </row>
        <row r="35">
          <cell r="A35" t="str">
            <v>E1270000_4702_J</v>
          </cell>
          <cell r="B35">
            <v>1.4330000000000001</v>
          </cell>
          <cell r="C35">
            <v>1799.1</v>
          </cell>
        </row>
        <row r="36">
          <cell r="A36" t="str">
            <v>E1270000_0007_R2</v>
          </cell>
          <cell r="B36">
            <v>1.4330000000000001</v>
          </cell>
          <cell r="C36">
            <v>1783.1</v>
          </cell>
        </row>
        <row r="37">
          <cell r="A37" t="str">
            <v>E127A2</v>
          </cell>
          <cell r="B37">
            <v>0.81</v>
          </cell>
          <cell r="C37">
            <v>877</v>
          </cell>
        </row>
        <row r="38">
          <cell r="A38" t="str">
            <v>E1000000_1007_J</v>
          </cell>
          <cell r="B38">
            <v>18.923500000000001</v>
          </cell>
          <cell r="C38">
            <v>10434.6</v>
          </cell>
        </row>
        <row r="39">
          <cell r="A39" t="str">
            <v>E1000000_0941_R</v>
          </cell>
          <cell r="B39">
            <v>18.923500000000001</v>
          </cell>
          <cell r="C39">
            <v>10115.700000000001</v>
          </cell>
        </row>
        <row r="40">
          <cell r="A40" t="str">
            <v>E100F</v>
          </cell>
          <cell r="B40">
            <v>2.0432000000000001</v>
          </cell>
          <cell r="C40">
            <v>3210.6</v>
          </cell>
        </row>
        <row r="41">
          <cell r="A41" t="str">
            <v>E1000000_0941_J</v>
          </cell>
          <cell r="B41">
            <v>20.966699999999999</v>
          </cell>
          <cell r="C41">
            <v>11095.2</v>
          </cell>
        </row>
        <row r="42">
          <cell r="A42" t="str">
            <v>E1000000_0961_SW</v>
          </cell>
          <cell r="B42">
            <v>20.966699999999999</v>
          </cell>
          <cell r="C42">
            <v>3886.1</v>
          </cell>
        </row>
        <row r="43">
          <cell r="A43" t="str">
            <v>E500-10-00 S</v>
          </cell>
          <cell r="B43">
            <v>0</v>
          </cell>
          <cell r="C43">
            <v>8627.7999999999993</v>
          </cell>
        </row>
        <row r="44">
          <cell r="A44" t="str">
            <v>E5001000S_Outfall</v>
          </cell>
          <cell r="B44">
            <v>20.966699999999999</v>
          </cell>
          <cell r="C44">
            <v>11094.9</v>
          </cell>
        </row>
        <row r="45">
          <cell r="A45" t="str">
            <v>E141B2</v>
          </cell>
          <cell r="B45">
            <v>0.52480000000000004</v>
          </cell>
          <cell r="C45">
            <v>851.6</v>
          </cell>
        </row>
        <row r="46">
          <cell r="A46" t="str">
            <v>E141A</v>
          </cell>
          <cell r="B46">
            <v>1.9755</v>
          </cell>
          <cell r="C46">
            <v>2061.3000000000002</v>
          </cell>
        </row>
        <row r="47">
          <cell r="A47" t="str">
            <v>E1410000_0048_R</v>
          </cell>
          <cell r="B47">
            <v>1.9755</v>
          </cell>
          <cell r="C47">
            <v>2038.8</v>
          </cell>
        </row>
        <row r="48">
          <cell r="A48" t="str">
            <v>E141B1</v>
          </cell>
          <cell r="B48">
            <v>0.85060000000000002</v>
          </cell>
          <cell r="C48">
            <v>673.8</v>
          </cell>
        </row>
        <row r="49">
          <cell r="A49" t="str">
            <v>E1410000_0050_J</v>
          </cell>
          <cell r="B49">
            <v>2.8260999999999998</v>
          </cell>
          <cell r="C49">
            <v>2709.2</v>
          </cell>
        </row>
        <row r="50">
          <cell r="A50" t="str">
            <v>E200A</v>
          </cell>
          <cell r="B50">
            <v>0.43240000000000001</v>
          </cell>
          <cell r="C50">
            <v>494.1</v>
          </cell>
        </row>
        <row r="51">
          <cell r="A51" t="str">
            <v>E2000000_0077_J</v>
          </cell>
          <cell r="B51">
            <v>0</v>
          </cell>
          <cell r="C51">
            <v>4392.6000000000004</v>
          </cell>
        </row>
        <row r="52">
          <cell r="A52" t="str">
            <v>E2000000_0001_R</v>
          </cell>
          <cell r="B52">
            <v>0</v>
          </cell>
          <cell r="C52">
            <v>4390.5</v>
          </cell>
        </row>
        <row r="53">
          <cell r="A53" t="str">
            <v>E2000000_0001_J</v>
          </cell>
          <cell r="B53">
            <v>0.43240000000000001</v>
          </cell>
          <cell r="C53">
            <v>4725.5</v>
          </cell>
        </row>
        <row r="54">
          <cell r="A54" t="str">
            <v>E1410000_0047_J</v>
          </cell>
          <cell r="B54">
            <v>3.2585000000000002</v>
          </cell>
          <cell r="C54">
            <v>7354.5</v>
          </cell>
        </row>
        <row r="55">
          <cell r="A55" t="str">
            <v>E1410000_0003_R</v>
          </cell>
          <cell r="B55">
            <v>3.2585000000000002</v>
          </cell>
          <cell r="C55">
            <v>7354.8</v>
          </cell>
        </row>
        <row r="56">
          <cell r="A56" t="str">
            <v>E1410000_0003_J</v>
          </cell>
          <cell r="B56">
            <v>3.7833000000000001</v>
          </cell>
          <cell r="C56">
            <v>7947.6</v>
          </cell>
        </row>
        <row r="57">
          <cell r="A57" t="str">
            <v>E1000000_0936_J</v>
          </cell>
          <cell r="B57">
            <v>24.75</v>
          </cell>
          <cell r="C57">
            <v>18585</v>
          </cell>
        </row>
        <row r="58">
          <cell r="A58" t="str">
            <v>E1000000_0913_R</v>
          </cell>
          <cell r="B58">
            <v>24.75</v>
          </cell>
          <cell r="C58">
            <v>18466.8</v>
          </cell>
        </row>
        <row r="59">
          <cell r="A59" t="str">
            <v>E1000000_0913_J</v>
          </cell>
          <cell r="B59">
            <v>24.75</v>
          </cell>
          <cell r="C59">
            <v>18466.8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yr (RevEx)"/>
      <sheetName val="5-yr (RevEx)"/>
      <sheetName val="10-yr (RevEx)"/>
      <sheetName val="25-yr (RevEx)"/>
      <sheetName val="50-yr (RevEx)"/>
      <sheetName val="100-yr (RevEx)"/>
      <sheetName val="500-yr (RevEx)"/>
    </sheetNames>
    <sheetDataSet>
      <sheetData sheetId="0">
        <row r="3">
          <cell r="A3" t="str">
            <v>E100A</v>
          </cell>
          <cell r="B3">
            <v>3.0076000000000001</v>
          </cell>
          <cell r="C3">
            <v>521.5</v>
          </cell>
        </row>
        <row r="4">
          <cell r="A4" t="str">
            <v>E1000000_1210_R</v>
          </cell>
          <cell r="B4">
            <v>3.0076000000000001</v>
          </cell>
          <cell r="C4">
            <v>506.3</v>
          </cell>
        </row>
        <row r="5">
          <cell r="A5" t="str">
            <v>E100B</v>
          </cell>
          <cell r="B5">
            <v>1.7505999999999999</v>
          </cell>
          <cell r="C5">
            <v>719.6</v>
          </cell>
        </row>
        <row r="6">
          <cell r="A6" t="str">
            <v>E1000000_1210_J</v>
          </cell>
          <cell r="B6">
            <v>4.7582000000000004</v>
          </cell>
          <cell r="C6">
            <v>957.3</v>
          </cell>
        </row>
        <row r="7">
          <cell r="A7" t="str">
            <v>E132A</v>
          </cell>
          <cell r="B7">
            <v>3.0676999999999999</v>
          </cell>
          <cell r="C7">
            <v>590.70000000000005</v>
          </cell>
        </row>
        <row r="8">
          <cell r="A8" t="str">
            <v>E1000000_1203_J</v>
          </cell>
          <cell r="B8">
            <v>7.8258999999999999</v>
          </cell>
          <cell r="C8">
            <v>1504.8</v>
          </cell>
        </row>
        <row r="9">
          <cell r="A9" t="str">
            <v>E1000000_1187_SW</v>
          </cell>
          <cell r="B9">
            <v>7.8258999999999999</v>
          </cell>
          <cell r="C9">
            <v>1504.8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1504.8</v>
          </cell>
        </row>
        <row r="12">
          <cell r="A12" t="str">
            <v>E1000000_1167_R</v>
          </cell>
          <cell r="B12">
            <v>7.8258999999999999</v>
          </cell>
          <cell r="C12">
            <v>1496.9</v>
          </cell>
        </row>
        <row r="13">
          <cell r="A13" t="str">
            <v>E100C</v>
          </cell>
          <cell r="B13">
            <v>2.1659999999999999</v>
          </cell>
          <cell r="C13">
            <v>538.70000000000005</v>
          </cell>
        </row>
        <row r="14">
          <cell r="A14" t="str">
            <v>E1000000_1167_J</v>
          </cell>
          <cell r="B14">
            <v>9.9918999999999993</v>
          </cell>
          <cell r="C14">
            <v>1944.4</v>
          </cell>
        </row>
        <row r="15">
          <cell r="A15" t="str">
            <v>E1000000_1164_SW</v>
          </cell>
          <cell r="B15">
            <v>9.9918999999999993</v>
          </cell>
          <cell r="C15">
            <v>1913.6</v>
          </cell>
        </row>
        <row r="16">
          <cell r="A16" t="str">
            <v>E500-11-00</v>
          </cell>
          <cell r="B16">
            <v>0</v>
          </cell>
          <cell r="C16">
            <v>3.8</v>
          </cell>
        </row>
        <row r="17">
          <cell r="A17" t="str">
            <v>E5001100_Outfall</v>
          </cell>
          <cell r="B17">
            <v>9.9918999999999993</v>
          </cell>
          <cell r="C17">
            <v>1916.2</v>
          </cell>
        </row>
        <row r="18">
          <cell r="A18" t="str">
            <v>E1000000_1105_R</v>
          </cell>
          <cell r="B18">
            <v>9.9918999999999993</v>
          </cell>
          <cell r="C18">
            <v>1904.7</v>
          </cell>
        </row>
        <row r="19">
          <cell r="A19" t="str">
            <v>E100D</v>
          </cell>
          <cell r="B19">
            <v>2.887</v>
          </cell>
          <cell r="C19">
            <v>758.8</v>
          </cell>
        </row>
        <row r="20">
          <cell r="A20" t="str">
            <v>E1000000_1105_J</v>
          </cell>
          <cell r="B20">
            <v>12.8789</v>
          </cell>
          <cell r="C20">
            <v>2553</v>
          </cell>
        </row>
        <row r="21">
          <cell r="A21" t="str">
            <v>E1000000_1056_R</v>
          </cell>
          <cell r="B21">
            <v>12.8789</v>
          </cell>
          <cell r="C21">
            <v>2546.8000000000002</v>
          </cell>
        </row>
        <row r="22">
          <cell r="A22" t="str">
            <v>E100E</v>
          </cell>
          <cell r="B22">
            <v>1.3962000000000001</v>
          </cell>
          <cell r="C22">
            <v>330.2</v>
          </cell>
        </row>
        <row r="23">
          <cell r="A23" t="str">
            <v>E1000000_1056_J</v>
          </cell>
          <cell r="B23">
            <v>14.2751</v>
          </cell>
          <cell r="C23">
            <v>2825.9</v>
          </cell>
        </row>
        <row r="24">
          <cell r="A24" t="str">
            <v>E1000000_1056_D</v>
          </cell>
          <cell r="B24">
            <v>14.2751</v>
          </cell>
          <cell r="C24">
            <v>1549.1</v>
          </cell>
        </row>
        <row r="25">
          <cell r="A25" t="str">
            <v>E135A</v>
          </cell>
          <cell r="B25">
            <v>2.4054000000000002</v>
          </cell>
          <cell r="C25">
            <v>496.8</v>
          </cell>
        </row>
        <row r="26">
          <cell r="A26" t="str">
            <v>E1000000_1045_J</v>
          </cell>
          <cell r="B26">
            <v>16.680499999999999</v>
          </cell>
          <cell r="C26">
            <v>2030.8</v>
          </cell>
        </row>
        <row r="27">
          <cell r="A27" t="str">
            <v>E1000000_1045_SW</v>
          </cell>
          <cell r="B27">
            <v>16.680499999999999</v>
          </cell>
          <cell r="C27">
            <v>2030.8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2030.8</v>
          </cell>
        </row>
        <row r="30">
          <cell r="A30" t="str">
            <v>E1000000_1007_R</v>
          </cell>
          <cell r="B30">
            <v>16.680499999999999</v>
          </cell>
          <cell r="C30">
            <v>2013.2</v>
          </cell>
        </row>
        <row r="31">
          <cell r="A31" t="str">
            <v>E127A1</v>
          </cell>
          <cell r="B31">
            <v>1.22</v>
          </cell>
          <cell r="C31">
            <v>355.1</v>
          </cell>
        </row>
        <row r="32">
          <cell r="A32" t="str">
            <v>E1270000_6863_J</v>
          </cell>
          <cell r="B32">
            <v>1.22</v>
          </cell>
          <cell r="C32">
            <v>355.1</v>
          </cell>
        </row>
        <row r="33">
          <cell r="A33" t="str">
            <v>E1270000_0007_R1</v>
          </cell>
          <cell r="B33">
            <v>1.22</v>
          </cell>
          <cell r="C33">
            <v>359</v>
          </cell>
        </row>
        <row r="34">
          <cell r="A34" t="str">
            <v>E127A3</v>
          </cell>
          <cell r="B34">
            <v>0.21299999999999999</v>
          </cell>
          <cell r="C34">
            <v>95.8</v>
          </cell>
        </row>
        <row r="35">
          <cell r="A35" t="str">
            <v>Golf Course</v>
          </cell>
          <cell r="B35">
            <v>0.21299999999999999</v>
          </cell>
          <cell r="C35">
            <v>0</v>
          </cell>
        </row>
        <row r="36">
          <cell r="A36" t="str">
            <v>E1270000_4702_J</v>
          </cell>
          <cell r="B36">
            <v>1.4330000000000001</v>
          </cell>
          <cell r="C36">
            <v>359</v>
          </cell>
        </row>
        <row r="37">
          <cell r="A37" t="str">
            <v>E1270000_0007_R2</v>
          </cell>
          <cell r="B37">
            <v>1.4330000000000001</v>
          </cell>
          <cell r="C37">
            <v>359</v>
          </cell>
        </row>
        <row r="38">
          <cell r="A38" t="str">
            <v>E127A2</v>
          </cell>
          <cell r="B38">
            <v>0.81</v>
          </cell>
          <cell r="C38">
            <v>200.9</v>
          </cell>
        </row>
        <row r="39">
          <cell r="A39" t="str">
            <v>E1000000_1007_J</v>
          </cell>
          <cell r="B39">
            <v>18.923500000000001</v>
          </cell>
          <cell r="C39">
            <v>2467.3000000000002</v>
          </cell>
        </row>
        <row r="40">
          <cell r="A40" t="str">
            <v>E1000000_0941_R</v>
          </cell>
          <cell r="B40">
            <v>18.923500000000001</v>
          </cell>
          <cell r="C40">
            <v>2347.6999999999998</v>
          </cell>
        </row>
        <row r="41">
          <cell r="A41" t="str">
            <v>E100F</v>
          </cell>
          <cell r="B41">
            <v>2.0432000000000001</v>
          </cell>
          <cell r="C41">
            <v>764.3</v>
          </cell>
        </row>
        <row r="42">
          <cell r="A42" t="str">
            <v>E1000000_0941_J</v>
          </cell>
          <cell r="B42">
            <v>20.966699999999999</v>
          </cell>
          <cell r="C42">
            <v>2692.8</v>
          </cell>
        </row>
        <row r="43">
          <cell r="A43" t="str">
            <v>E1000000_0961_SW</v>
          </cell>
          <cell r="B43">
            <v>20.966699999999999</v>
          </cell>
          <cell r="C43">
            <v>2692.8</v>
          </cell>
        </row>
        <row r="44">
          <cell r="A44" t="str">
            <v>E500-10-00 S</v>
          </cell>
          <cell r="B44">
            <v>0</v>
          </cell>
          <cell r="C44">
            <v>0</v>
          </cell>
        </row>
        <row r="45">
          <cell r="A45" t="str">
            <v>E5001000S_Outfall</v>
          </cell>
          <cell r="B45">
            <v>20.966699999999999</v>
          </cell>
          <cell r="C45">
            <v>2692.8</v>
          </cell>
        </row>
        <row r="46">
          <cell r="A46" t="str">
            <v>E141B2</v>
          </cell>
          <cell r="B46">
            <v>0.52480000000000004</v>
          </cell>
          <cell r="C46">
            <v>211.1</v>
          </cell>
        </row>
        <row r="47">
          <cell r="A47" t="str">
            <v>E141A</v>
          </cell>
          <cell r="B47">
            <v>1.9755</v>
          </cell>
          <cell r="C47">
            <v>422.6</v>
          </cell>
        </row>
        <row r="48">
          <cell r="A48" t="str">
            <v>E1410000_0048_R</v>
          </cell>
          <cell r="B48">
            <v>1.9755</v>
          </cell>
          <cell r="C48">
            <v>396.2</v>
          </cell>
        </row>
        <row r="49">
          <cell r="A49" t="str">
            <v>E141B1</v>
          </cell>
          <cell r="B49">
            <v>0.85060000000000002</v>
          </cell>
          <cell r="C49">
            <v>133.19999999999999</v>
          </cell>
        </row>
        <row r="50">
          <cell r="A50" t="str">
            <v>E1410000_0050_J</v>
          </cell>
          <cell r="B50">
            <v>2.8260999999999998</v>
          </cell>
          <cell r="C50">
            <v>517.9</v>
          </cell>
        </row>
        <row r="51">
          <cell r="A51" t="str">
            <v>E200A</v>
          </cell>
          <cell r="B51">
            <v>0.43240000000000001</v>
          </cell>
          <cell r="C51">
            <v>109.4</v>
          </cell>
        </row>
        <row r="52">
          <cell r="A52" t="str">
            <v>E2000000_0077_J</v>
          </cell>
          <cell r="B52">
            <v>0</v>
          </cell>
          <cell r="C52">
            <v>1276.8</v>
          </cell>
        </row>
        <row r="53">
          <cell r="A53" t="str">
            <v>E2000000_0001_R</v>
          </cell>
          <cell r="B53">
            <v>0</v>
          </cell>
          <cell r="C53">
            <v>1240.3</v>
          </cell>
        </row>
        <row r="54">
          <cell r="A54" t="str">
            <v>E2000000_0001_J</v>
          </cell>
          <cell r="B54">
            <v>0.43240000000000001</v>
          </cell>
          <cell r="C54">
            <v>1316</v>
          </cell>
        </row>
        <row r="55">
          <cell r="A55" t="str">
            <v>E1410000_0047_J</v>
          </cell>
          <cell r="B55">
            <v>3.2585000000000002</v>
          </cell>
          <cell r="C55">
            <v>1823.9</v>
          </cell>
        </row>
        <row r="56">
          <cell r="A56" t="str">
            <v>E1410000_0003_R</v>
          </cell>
          <cell r="B56">
            <v>3.2585000000000002</v>
          </cell>
          <cell r="C56">
            <v>1820.7</v>
          </cell>
        </row>
        <row r="57">
          <cell r="A57" t="str">
            <v>E1410000_0003_J</v>
          </cell>
          <cell r="B57">
            <v>3.7833000000000001</v>
          </cell>
          <cell r="C57">
            <v>1918.1</v>
          </cell>
        </row>
        <row r="58">
          <cell r="A58" t="str">
            <v>E1000000_0936_J</v>
          </cell>
          <cell r="B58">
            <v>24.75</v>
          </cell>
          <cell r="C58">
            <v>4600.3999999999996</v>
          </cell>
        </row>
        <row r="59">
          <cell r="A59" t="str">
            <v>E1000000_0913_R</v>
          </cell>
          <cell r="B59">
            <v>24.75</v>
          </cell>
          <cell r="C59">
            <v>4532.2</v>
          </cell>
        </row>
        <row r="60">
          <cell r="A60" t="str">
            <v>E1000000_0913_J</v>
          </cell>
          <cell r="B60">
            <v>24.75</v>
          </cell>
          <cell r="C60">
            <v>4532.2</v>
          </cell>
        </row>
      </sheetData>
      <sheetData sheetId="1">
        <row r="3">
          <cell r="A3" t="str">
            <v>E100A</v>
          </cell>
          <cell r="B3">
            <v>3.0076000000000001</v>
          </cell>
          <cell r="C3">
            <v>745</v>
          </cell>
        </row>
        <row r="4">
          <cell r="A4" t="str">
            <v>E1000000_1210_R</v>
          </cell>
          <cell r="B4">
            <v>3.0076000000000001</v>
          </cell>
          <cell r="C4">
            <v>733.9</v>
          </cell>
        </row>
        <row r="5">
          <cell r="A5" t="str">
            <v>E100B</v>
          </cell>
          <cell r="B5">
            <v>1.7505999999999999</v>
          </cell>
          <cell r="C5">
            <v>986.1</v>
          </cell>
        </row>
        <row r="6">
          <cell r="A6" t="str">
            <v>E1000000_1210_J</v>
          </cell>
          <cell r="B6">
            <v>4.7582000000000004</v>
          </cell>
          <cell r="C6">
            <v>1402.1</v>
          </cell>
        </row>
        <row r="7">
          <cell r="A7" t="str">
            <v>E132A</v>
          </cell>
          <cell r="B7">
            <v>3.0676999999999999</v>
          </cell>
          <cell r="C7">
            <v>840.2</v>
          </cell>
        </row>
        <row r="8">
          <cell r="A8" t="str">
            <v>E1000000_1203_J</v>
          </cell>
          <cell r="B8">
            <v>7.8258999999999999</v>
          </cell>
          <cell r="C8">
            <v>2207.9</v>
          </cell>
        </row>
        <row r="9">
          <cell r="A9" t="str">
            <v>E1000000_1187_SW</v>
          </cell>
          <cell r="B9">
            <v>7.8258999999999999</v>
          </cell>
          <cell r="C9">
            <v>2207.9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2207.9</v>
          </cell>
        </row>
        <row r="12">
          <cell r="A12" t="str">
            <v>E1000000_1167_R</v>
          </cell>
          <cell r="B12">
            <v>7.8258999999999999</v>
          </cell>
          <cell r="C12">
            <v>2203.6999999999998</v>
          </cell>
        </row>
        <row r="13">
          <cell r="A13" t="str">
            <v>E100C</v>
          </cell>
          <cell r="B13">
            <v>2.1659999999999999</v>
          </cell>
          <cell r="C13">
            <v>754.7</v>
          </cell>
        </row>
        <row r="14">
          <cell r="A14" t="str">
            <v>E1000000_1167_J</v>
          </cell>
          <cell r="B14">
            <v>9.9918999999999993</v>
          </cell>
          <cell r="C14">
            <v>2865.8</v>
          </cell>
        </row>
        <row r="15">
          <cell r="A15" t="str">
            <v>E1000000_1164_SW</v>
          </cell>
          <cell r="B15">
            <v>9.9918999999999993</v>
          </cell>
          <cell r="C15">
            <v>2465.3000000000002</v>
          </cell>
        </row>
        <row r="16">
          <cell r="A16" t="str">
            <v>E500-11-00</v>
          </cell>
          <cell r="B16">
            <v>0</v>
          </cell>
          <cell r="C16">
            <v>86</v>
          </cell>
        </row>
        <row r="17">
          <cell r="A17" t="str">
            <v>E5001100_Outfall</v>
          </cell>
          <cell r="B17">
            <v>9.9918999999999993</v>
          </cell>
          <cell r="C17">
            <v>2511.9</v>
          </cell>
        </row>
        <row r="18">
          <cell r="A18" t="str">
            <v>E1000000_1105_R</v>
          </cell>
          <cell r="B18">
            <v>9.9918999999999993</v>
          </cell>
          <cell r="C18">
            <v>2505.4</v>
          </cell>
        </row>
        <row r="19">
          <cell r="A19" t="str">
            <v>E100D</v>
          </cell>
          <cell r="B19">
            <v>2.887</v>
          </cell>
          <cell r="C19">
            <v>1045.9000000000001</v>
          </cell>
        </row>
        <row r="20">
          <cell r="A20" t="str">
            <v>E1000000_1105_J</v>
          </cell>
          <cell r="B20">
            <v>12.8789</v>
          </cell>
          <cell r="C20">
            <v>3417.7</v>
          </cell>
        </row>
        <row r="21">
          <cell r="A21" t="str">
            <v>E1000000_1056_R</v>
          </cell>
          <cell r="B21">
            <v>12.8789</v>
          </cell>
          <cell r="C21">
            <v>3414.7</v>
          </cell>
        </row>
        <row r="22">
          <cell r="A22" t="str">
            <v>E100E</v>
          </cell>
          <cell r="B22">
            <v>1.3962000000000001</v>
          </cell>
          <cell r="C22">
            <v>456.9</v>
          </cell>
        </row>
        <row r="23">
          <cell r="A23" t="str">
            <v>E1000000_1056_J</v>
          </cell>
          <cell r="B23">
            <v>14.2751</v>
          </cell>
          <cell r="C23">
            <v>3819.5</v>
          </cell>
        </row>
        <row r="24">
          <cell r="A24" t="str">
            <v>E1000000_1056_D</v>
          </cell>
          <cell r="B24">
            <v>14.2751</v>
          </cell>
          <cell r="C24">
            <v>1932.7</v>
          </cell>
        </row>
        <row r="25">
          <cell r="A25" t="str">
            <v>E135A</v>
          </cell>
          <cell r="B25">
            <v>2.4054000000000002</v>
          </cell>
          <cell r="C25">
            <v>701.3</v>
          </cell>
        </row>
        <row r="26">
          <cell r="A26" t="str">
            <v>E1000000_1045_J</v>
          </cell>
          <cell r="B26">
            <v>16.680499999999999</v>
          </cell>
          <cell r="C26">
            <v>2620.6999999999998</v>
          </cell>
        </row>
        <row r="27">
          <cell r="A27" t="str">
            <v>E1000000_1045_SW</v>
          </cell>
          <cell r="B27">
            <v>16.680499999999999</v>
          </cell>
          <cell r="C27">
            <v>2620.6999999999998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2620.6999999999998</v>
          </cell>
        </row>
        <row r="30">
          <cell r="A30" t="str">
            <v>E1000000_1007_R</v>
          </cell>
          <cell r="B30">
            <v>16.680499999999999</v>
          </cell>
          <cell r="C30">
            <v>2614.6999999999998</v>
          </cell>
        </row>
        <row r="31">
          <cell r="A31" t="str">
            <v>E127A1</v>
          </cell>
          <cell r="B31">
            <v>1.22</v>
          </cell>
          <cell r="C31">
            <v>487.2</v>
          </cell>
        </row>
        <row r="32">
          <cell r="A32" t="str">
            <v>E1270000_6863_J</v>
          </cell>
          <cell r="B32">
            <v>1.22</v>
          </cell>
          <cell r="C32">
            <v>487.2</v>
          </cell>
        </row>
        <row r="33">
          <cell r="A33" t="str">
            <v>E1270000_0007_R1</v>
          </cell>
          <cell r="B33">
            <v>1.22</v>
          </cell>
          <cell r="C33">
            <v>489.2</v>
          </cell>
        </row>
        <row r="34">
          <cell r="A34" t="str">
            <v>E127A3</v>
          </cell>
          <cell r="B34">
            <v>0.21299999999999999</v>
          </cell>
          <cell r="C34">
            <v>129</v>
          </cell>
        </row>
        <row r="35">
          <cell r="A35" t="str">
            <v>Golf Course</v>
          </cell>
          <cell r="B35">
            <v>0.21299999999999999</v>
          </cell>
          <cell r="C35">
            <v>0</v>
          </cell>
        </row>
        <row r="36">
          <cell r="A36" t="str">
            <v>E1270000_4702_J</v>
          </cell>
          <cell r="B36">
            <v>1.4330000000000001</v>
          </cell>
          <cell r="C36">
            <v>489.2</v>
          </cell>
        </row>
        <row r="37">
          <cell r="A37" t="str">
            <v>E1270000_0007_R2</v>
          </cell>
          <cell r="B37">
            <v>1.4330000000000001</v>
          </cell>
          <cell r="C37">
            <v>489.9</v>
          </cell>
        </row>
        <row r="38">
          <cell r="A38" t="str">
            <v>E127A2</v>
          </cell>
          <cell r="B38">
            <v>0.81</v>
          </cell>
          <cell r="C38">
            <v>275.10000000000002</v>
          </cell>
        </row>
        <row r="39">
          <cell r="A39" t="str">
            <v>E1000000_1007_J</v>
          </cell>
          <cell r="B39">
            <v>18.923500000000001</v>
          </cell>
          <cell r="C39">
            <v>3288.9</v>
          </cell>
        </row>
        <row r="40">
          <cell r="A40" t="str">
            <v>E1000000_0941_R</v>
          </cell>
          <cell r="B40">
            <v>18.923500000000001</v>
          </cell>
          <cell r="C40">
            <v>3181</v>
          </cell>
        </row>
        <row r="41">
          <cell r="A41" t="str">
            <v>E100F</v>
          </cell>
          <cell r="B41">
            <v>2.0432000000000001</v>
          </cell>
          <cell r="C41">
            <v>1051.4000000000001</v>
          </cell>
        </row>
        <row r="42">
          <cell r="A42" t="str">
            <v>E1000000_0941_J</v>
          </cell>
          <cell r="B42">
            <v>20.966699999999999</v>
          </cell>
          <cell r="C42">
            <v>3772.1</v>
          </cell>
        </row>
        <row r="43">
          <cell r="A43" t="str">
            <v>E1000000_0961_SW</v>
          </cell>
          <cell r="B43">
            <v>20.966699999999999</v>
          </cell>
          <cell r="C43">
            <v>3574.4</v>
          </cell>
        </row>
        <row r="44">
          <cell r="A44" t="str">
            <v>E500-10-00 S</v>
          </cell>
          <cell r="B44">
            <v>0</v>
          </cell>
          <cell r="C44">
            <v>89.8</v>
          </cell>
        </row>
        <row r="45">
          <cell r="A45" t="str">
            <v>E5001000S_Outfall</v>
          </cell>
          <cell r="B45">
            <v>20.966699999999999</v>
          </cell>
          <cell r="C45">
            <v>3644.2</v>
          </cell>
        </row>
        <row r="46">
          <cell r="A46" t="str">
            <v>E141B2</v>
          </cell>
          <cell r="B46">
            <v>0.52480000000000004</v>
          </cell>
          <cell r="C46">
            <v>284.5</v>
          </cell>
        </row>
        <row r="47">
          <cell r="A47" t="str">
            <v>E141A</v>
          </cell>
          <cell r="B47">
            <v>1.9755</v>
          </cell>
          <cell r="C47">
            <v>605</v>
          </cell>
        </row>
        <row r="48">
          <cell r="A48" t="str">
            <v>E1410000_0048_R</v>
          </cell>
          <cell r="B48">
            <v>1.9755</v>
          </cell>
          <cell r="C48">
            <v>575.79999999999995</v>
          </cell>
        </row>
        <row r="49">
          <cell r="A49" t="str">
            <v>E141B1</v>
          </cell>
          <cell r="B49">
            <v>0.85060000000000002</v>
          </cell>
          <cell r="C49">
            <v>190.6</v>
          </cell>
        </row>
        <row r="50">
          <cell r="A50" t="str">
            <v>E1410000_0050_J</v>
          </cell>
          <cell r="B50">
            <v>2.8260999999999998</v>
          </cell>
          <cell r="C50">
            <v>755.1</v>
          </cell>
        </row>
        <row r="51">
          <cell r="A51" t="str">
            <v>E200A</v>
          </cell>
          <cell r="B51">
            <v>0.43240000000000001</v>
          </cell>
          <cell r="C51">
            <v>152.19999999999999</v>
          </cell>
        </row>
        <row r="52">
          <cell r="A52" t="str">
            <v>E2000000_0077_J</v>
          </cell>
          <cell r="B52">
            <v>0</v>
          </cell>
          <cell r="C52">
            <v>1886.8</v>
          </cell>
        </row>
        <row r="53">
          <cell r="A53" t="str">
            <v>E2000000_0001_R</v>
          </cell>
          <cell r="B53">
            <v>0</v>
          </cell>
          <cell r="C53">
            <v>1857.5</v>
          </cell>
        </row>
        <row r="54">
          <cell r="A54" t="str">
            <v>E2000000_0001_J</v>
          </cell>
          <cell r="B54">
            <v>0.43240000000000001</v>
          </cell>
          <cell r="C54">
            <v>1975.6</v>
          </cell>
        </row>
        <row r="55">
          <cell r="A55" t="str">
            <v>E1410000_0047_J</v>
          </cell>
          <cell r="B55">
            <v>3.2585000000000002</v>
          </cell>
          <cell r="C55">
            <v>2727.9</v>
          </cell>
        </row>
        <row r="56">
          <cell r="A56" t="str">
            <v>E1410000_0003_R</v>
          </cell>
          <cell r="B56">
            <v>3.2585000000000002</v>
          </cell>
          <cell r="C56">
            <v>2722.9</v>
          </cell>
        </row>
        <row r="57">
          <cell r="A57" t="str">
            <v>E1410000_0003_J</v>
          </cell>
          <cell r="B57">
            <v>3.7833000000000001</v>
          </cell>
          <cell r="C57">
            <v>2878.8</v>
          </cell>
        </row>
        <row r="58">
          <cell r="A58" t="str">
            <v>E1000000_0936_J</v>
          </cell>
          <cell r="B58">
            <v>24.75</v>
          </cell>
          <cell r="C58">
            <v>6509.1</v>
          </cell>
        </row>
        <row r="59">
          <cell r="A59" t="str">
            <v>E1000000_0913_R</v>
          </cell>
          <cell r="B59">
            <v>24.75</v>
          </cell>
          <cell r="C59">
            <v>6460.5</v>
          </cell>
        </row>
        <row r="60">
          <cell r="A60" t="str">
            <v>E1000000_0913_J</v>
          </cell>
          <cell r="B60">
            <v>24.75</v>
          </cell>
          <cell r="C60">
            <v>6460.5</v>
          </cell>
        </row>
      </sheetData>
      <sheetData sheetId="2">
        <row r="3">
          <cell r="A3" t="str">
            <v>E100A</v>
          </cell>
          <cell r="B3">
            <v>3.0076000000000001</v>
          </cell>
          <cell r="C3">
            <v>1033.8</v>
          </cell>
        </row>
        <row r="4">
          <cell r="A4" t="str">
            <v>E1000000_1210_R</v>
          </cell>
          <cell r="B4">
            <v>3.0076000000000001</v>
          </cell>
          <cell r="C4">
            <v>1021.3</v>
          </cell>
        </row>
        <row r="5">
          <cell r="A5" t="str">
            <v>E100B</v>
          </cell>
          <cell r="B5">
            <v>1.7505999999999999</v>
          </cell>
          <cell r="C5">
            <v>1326</v>
          </cell>
        </row>
        <row r="6">
          <cell r="A6" t="str">
            <v>E1000000_1210_J</v>
          </cell>
          <cell r="B6">
            <v>4.7582000000000004</v>
          </cell>
          <cell r="C6">
            <v>1974.9</v>
          </cell>
        </row>
        <row r="7">
          <cell r="A7" t="str">
            <v>E132A</v>
          </cell>
          <cell r="B7">
            <v>3.0676999999999999</v>
          </cell>
          <cell r="C7">
            <v>1162.8</v>
          </cell>
        </row>
        <row r="8">
          <cell r="A8" t="str">
            <v>E1000000_1203_J</v>
          </cell>
          <cell r="B8">
            <v>7.8258999999999999</v>
          </cell>
          <cell r="C8">
            <v>3100</v>
          </cell>
        </row>
        <row r="9">
          <cell r="A9" t="str">
            <v>E1000000_1187_SW</v>
          </cell>
          <cell r="B9">
            <v>7.8258999999999999</v>
          </cell>
          <cell r="C9">
            <v>3100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3100</v>
          </cell>
        </row>
        <row r="12">
          <cell r="A12" t="str">
            <v>E1000000_1167_R</v>
          </cell>
          <cell r="B12">
            <v>7.8258999999999999</v>
          </cell>
          <cell r="C12">
            <v>3041.6</v>
          </cell>
        </row>
        <row r="13">
          <cell r="A13" t="str">
            <v>E100C</v>
          </cell>
          <cell r="B13">
            <v>2.1659999999999999</v>
          </cell>
          <cell r="C13">
            <v>1032.9000000000001</v>
          </cell>
        </row>
        <row r="14">
          <cell r="A14" t="str">
            <v>E1000000_1167_J</v>
          </cell>
          <cell r="B14">
            <v>9.9918999999999993</v>
          </cell>
          <cell r="C14">
            <v>3911.5</v>
          </cell>
        </row>
        <row r="15">
          <cell r="A15" t="str">
            <v>E1000000_1164_SW</v>
          </cell>
          <cell r="B15">
            <v>9.9918999999999993</v>
          </cell>
          <cell r="C15">
            <v>2852.6</v>
          </cell>
        </row>
        <row r="16">
          <cell r="A16" t="str">
            <v>E500-11-00</v>
          </cell>
          <cell r="B16">
            <v>0</v>
          </cell>
          <cell r="C16">
            <v>547.29999999999995</v>
          </cell>
        </row>
        <row r="17">
          <cell r="A17" t="str">
            <v>E5001100_Outfall</v>
          </cell>
          <cell r="B17">
            <v>9.9918999999999993</v>
          </cell>
          <cell r="C17">
            <v>3149.6</v>
          </cell>
        </row>
        <row r="18">
          <cell r="A18" t="str">
            <v>E1000000_1105_R</v>
          </cell>
          <cell r="B18">
            <v>9.9918999999999993</v>
          </cell>
          <cell r="C18">
            <v>3130.8</v>
          </cell>
        </row>
        <row r="19">
          <cell r="A19" t="str">
            <v>E100D</v>
          </cell>
          <cell r="B19">
            <v>2.887</v>
          </cell>
          <cell r="C19">
            <v>1418.1</v>
          </cell>
        </row>
        <row r="20">
          <cell r="A20" t="str">
            <v>E1000000_1105_J</v>
          </cell>
          <cell r="B20">
            <v>12.8789</v>
          </cell>
          <cell r="C20">
            <v>4173.8</v>
          </cell>
        </row>
        <row r="21">
          <cell r="A21" t="str">
            <v>E1000000_1056_R</v>
          </cell>
          <cell r="B21">
            <v>12.8789</v>
          </cell>
          <cell r="C21">
            <v>4172.1000000000004</v>
          </cell>
        </row>
        <row r="22">
          <cell r="A22" t="str">
            <v>E100E</v>
          </cell>
          <cell r="B22">
            <v>1.3962000000000001</v>
          </cell>
          <cell r="C22">
            <v>623.1</v>
          </cell>
        </row>
        <row r="23">
          <cell r="A23" t="str">
            <v>E1000000_1056_J</v>
          </cell>
          <cell r="B23">
            <v>14.2751</v>
          </cell>
          <cell r="C23">
            <v>4720.2</v>
          </cell>
        </row>
        <row r="24">
          <cell r="A24" t="str">
            <v>E1000000_1056_D</v>
          </cell>
          <cell r="B24">
            <v>14.2751</v>
          </cell>
          <cell r="C24">
            <v>2280.4</v>
          </cell>
        </row>
        <row r="25">
          <cell r="A25" t="str">
            <v>E135A</v>
          </cell>
          <cell r="B25">
            <v>2.4054000000000002</v>
          </cell>
          <cell r="C25">
            <v>962.1</v>
          </cell>
        </row>
        <row r="26">
          <cell r="A26" t="str">
            <v>E1000000_1045_J</v>
          </cell>
          <cell r="B26">
            <v>16.680499999999999</v>
          </cell>
          <cell r="C26">
            <v>3231.2</v>
          </cell>
        </row>
        <row r="27">
          <cell r="A27" t="str">
            <v>E1000000_1045_SW</v>
          </cell>
          <cell r="B27">
            <v>16.680499999999999</v>
          </cell>
          <cell r="C27">
            <v>3231.2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3231.2</v>
          </cell>
        </row>
        <row r="30">
          <cell r="A30" t="str">
            <v>E1000000_1007_R</v>
          </cell>
          <cell r="B30">
            <v>16.680499999999999</v>
          </cell>
          <cell r="C30">
            <v>3224</v>
          </cell>
        </row>
        <row r="31">
          <cell r="A31" t="str">
            <v>E127A1</v>
          </cell>
          <cell r="B31">
            <v>1.22</v>
          </cell>
          <cell r="C31">
            <v>661</v>
          </cell>
        </row>
        <row r="32">
          <cell r="A32" t="str">
            <v>E1270000_6863_J</v>
          </cell>
          <cell r="B32">
            <v>1.22</v>
          </cell>
          <cell r="C32">
            <v>661</v>
          </cell>
        </row>
        <row r="33">
          <cell r="A33" t="str">
            <v>E1270000_0007_R1</v>
          </cell>
          <cell r="B33">
            <v>1.22</v>
          </cell>
          <cell r="C33">
            <v>653.9</v>
          </cell>
        </row>
        <row r="34">
          <cell r="A34" t="str">
            <v>E127A3</v>
          </cell>
          <cell r="B34">
            <v>0.21299999999999999</v>
          </cell>
          <cell r="C34">
            <v>172</v>
          </cell>
        </row>
        <row r="35">
          <cell r="A35" t="str">
            <v>Golf Course</v>
          </cell>
          <cell r="B35">
            <v>0.21299999999999999</v>
          </cell>
          <cell r="C35">
            <v>0</v>
          </cell>
        </row>
        <row r="36">
          <cell r="A36" t="str">
            <v>E1270000_4702_J</v>
          </cell>
          <cell r="B36">
            <v>1.4330000000000001</v>
          </cell>
          <cell r="C36">
            <v>653.9</v>
          </cell>
        </row>
        <row r="37">
          <cell r="A37" t="str">
            <v>E1270000_0007_R2</v>
          </cell>
          <cell r="B37">
            <v>1.4330000000000001</v>
          </cell>
          <cell r="C37">
            <v>654.5</v>
          </cell>
        </row>
        <row r="38">
          <cell r="A38" t="str">
            <v>E127A2</v>
          </cell>
          <cell r="B38">
            <v>0.81</v>
          </cell>
          <cell r="C38">
            <v>371.6</v>
          </cell>
        </row>
        <row r="39">
          <cell r="A39" t="str">
            <v>E1000000_1007_J</v>
          </cell>
          <cell r="B39">
            <v>18.923500000000001</v>
          </cell>
          <cell r="C39">
            <v>4176.3999999999996</v>
          </cell>
        </row>
        <row r="40">
          <cell r="A40" t="str">
            <v>E1000000_0941_R</v>
          </cell>
          <cell r="B40">
            <v>18.923500000000001</v>
          </cell>
          <cell r="C40">
            <v>4073.2</v>
          </cell>
        </row>
        <row r="41">
          <cell r="A41" t="str">
            <v>E100F</v>
          </cell>
          <cell r="B41">
            <v>2.0432000000000001</v>
          </cell>
          <cell r="C41">
            <v>1416.3</v>
          </cell>
        </row>
        <row r="42">
          <cell r="A42" t="str">
            <v>E1000000_0941_J</v>
          </cell>
          <cell r="B42">
            <v>20.966699999999999</v>
          </cell>
          <cell r="C42">
            <v>4977.3</v>
          </cell>
        </row>
        <row r="43">
          <cell r="A43" t="str">
            <v>E1000000_0961_SW</v>
          </cell>
          <cell r="B43">
            <v>20.966699999999999</v>
          </cell>
          <cell r="C43">
            <v>3887.2</v>
          </cell>
        </row>
        <row r="44">
          <cell r="A44" t="str">
            <v>E500-10-00 S</v>
          </cell>
          <cell r="B44">
            <v>0</v>
          </cell>
          <cell r="C44">
            <v>463.9</v>
          </cell>
        </row>
        <row r="45">
          <cell r="A45" t="str">
            <v>E5001000S_Outfall</v>
          </cell>
          <cell r="B45">
            <v>20.966699999999999</v>
          </cell>
          <cell r="C45">
            <v>4224.8</v>
          </cell>
        </row>
        <row r="46">
          <cell r="A46" t="str">
            <v>E141B2</v>
          </cell>
          <cell r="B46">
            <v>0.52480000000000004</v>
          </cell>
          <cell r="C46">
            <v>380.8</v>
          </cell>
        </row>
        <row r="47">
          <cell r="A47" t="str">
            <v>E141A</v>
          </cell>
          <cell r="B47">
            <v>1.9755</v>
          </cell>
          <cell r="C47">
            <v>835.8</v>
          </cell>
        </row>
        <row r="48">
          <cell r="A48" t="str">
            <v>E1410000_0048_R</v>
          </cell>
          <cell r="B48">
            <v>1.9755</v>
          </cell>
          <cell r="C48">
            <v>803.4</v>
          </cell>
        </row>
        <row r="49">
          <cell r="A49" t="str">
            <v>E141B1</v>
          </cell>
          <cell r="B49">
            <v>0.85060000000000002</v>
          </cell>
          <cell r="C49">
            <v>264.5</v>
          </cell>
        </row>
        <row r="50">
          <cell r="A50" t="str">
            <v>E1410000_0050_J</v>
          </cell>
          <cell r="B50">
            <v>2.8260999999999998</v>
          </cell>
          <cell r="C50">
            <v>1054.7</v>
          </cell>
        </row>
        <row r="51">
          <cell r="A51" t="str">
            <v>E200A</v>
          </cell>
          <cell r="B51">
            <v>0.43240000000000001</v>
          </cell>
          <cell r="C51">
            <v>207.7</v>
          </cell>
        </row>
        <row r="52">
          <cell r="A52" t="str">
            <v>E2000000_0077_J</v>
          </cell>
          <cell r="B52">
            <v>0</v>
          </cell>
          <cell r="C52">
            <v>2439.8000000000002</v>
          </cell>
        </row>
        <row r="53">
          <cell r="A53" t="str">
            <v>E2000000_0001_R</v>
          </cell>
          <cell r="B53">
            <v>0</v>
          </cell>
          <cell r="C53">
            <v>2427.6999999999998</v>
          </cell>
        </row>
        <row r="54">
          <cell r="A54" t="str">
            <v>E2000000_0001_J</v>
          </cell>
          <cell r="B54">
            <v>0.43240000000000001</v>
          </cell>
          <cell r="C54">
            <v>2592</v>
          </cell>
        </row>
        <row r="55">
          <cell r="A55" t="str">
            <v>E1410000_0047_J</v>
          </cell>
          <cell r="B55">
            <v>3.2585000000000002</v>
          </cell>
          <cell r="C55">
            <v>3646.4</v>
          </cell>
        </row>
        <row r="56">
          <cell r="A56" t="str">
            <v>E1410000_0003_R</v>
          </cell>
          <cell r="B56">
            <v>3.2585000000000002</v>
          </cell>
          <cell r="C56">
            <v>3643.2</v>
          </cell>
        </row>
        <row r="57">
          <cell r="A57" t="str">
            <v>E1410000_0003_J</v>
          </cell>
          <cell r="B57">
            <v>3.7833000000000001</v>
          </cell>
          <cell r="C57">
            <v>3866.1</v>
          </cell>
        </row>
        <row r="58">
          <cell r="A58" t="str">
            <v>E1000000_0936_J</v>
          </cell>
          <cell r="B58">
            <v>24.75</v>
          </cell>
          <cell r="C58">
            <v>7950.3</v>
          </cell>
        </row>
        <row r="59">
          <cell r="A59" t="str">
            <v>E1000000_0913_R</v>
          </cell>
          <cell r="B59">
            <v>24.75</v>
          </cell>
          <cell r="C59">
            <v>7916.8</v>
          </cell>
        </row>
        <row r="60">
          <cell r="A60" t="str">
            <v>E1000000_0913_J</v>
          </cell>
          <cell r="B60">
            <v>24.75</v>
          </cell>
          <cell r="C60">
            <v>7916.8</v>
          </cell>
        </row>
      </sheetData>
      <sheetData sheetId="3">
        <row r="3">
          <cell r="A3" t="str">
            <v>E100A</v>
          </cell>
          <cell r="B3">
            <v>3.0076000000000001</v>
          </cell>
          <cell r="C3">
            <v>1316</v>
          </cell>
        </row>
        <row r="4">
          <cell r="A4" t="str">
            <v>E1000000_1210_R</v>
          </cell>
          <cell r="B4">
            <v>3.0076000000000001</v>
          </cell>
          <cell r="C4">
            <v>1304.4000000000001</v>
          </cell>
        </row>
        <row r="5">
          <cell r="A5" t="str">
            <v>E100B</v>
          </cell>
          <cell r="B5">
            <v>1.7505999999999999</v>
          </cell>
          <cell r="C5">
            <v>1633.1</v>
          </cell>
        </row>
        <row r="6">
          <cell r="A6" t="str">
            <v>E1000000_1210_J</v>
          </cell>
          <cell r="B6">
            <v>4.7582000000000004</v>
          </cell>
          <cell r="C6">
            <v>2515</v>
          </cell>
        </row>
        <row r="7">
          <cell r="A7" t="str">
            <v>E132A</v>
          </cell>
          <cell r="B7">
            <v>3.0676999999999999</v>
          </cell>
          <cell r="C7">
            <v>1473.3</v>
          </cell>
        </row>
        <row r="8">
          <cell r="A8" t="str">
            <v>E1000000_1203_J</v>
          </cell>
          <cell r="B8">
            <v>7.8258999999999999</v>
          </cell>
          <cell r="C8">
            <v>3957.9</v>
          </cell>
        </row>
        <row r="9">
          <cell r="A9" t="str">
            <v>E1000000_1187_SW</v>
          </cell>
          <cell r="B9">
            <v>7.8258999999999999</v>
          </cell>
          <cell r="C9">
            <v>3957.9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3957.9</v>
          </cell>
        </row>
        <row r="12">
          <cell r="A12" t="str">
            <v>E1000000_1167_R</v>
          </cell>
          <cell r="B12">
            <v>7.8258999999999999</v>
          </cell>
          <cell r="C12">
            <v>3750</v>
          </cell>
        </row>
        <row r="13">
          <cell r="A13" t="str">
            <v>E100C</v>
          </cell>
          <cell r="B13">
            <v>2.1659999999999999</v>
          </cell>
          <cell r="C13">
            <v>1292.8</v>
          </cell>
        </row>
        <row r="14">
          <cell r="A14" t="str">
            <v>E1000000_1167_J</v>
          </cell>
          <cell r="B14">
            <v>9.9918999999999993</v>
          </cell>
          <cell r="C14">
            <v>4786.6000000000004</v>
          </cell>
        </row>
        <row r="15">
          <cell r="A15" t="str">
            <v>E1000000_1164_SW</v>
          </cell>
          <cell r="B15">
            <v>9.9918999999999993</v>
          </cell>
          <cell r="C15">
            <v>3243.2</v>
          </cell>
        </row>
        <row r="16">
          <cell r="A16" t="str">
            <v>E500-11-00</v>
          </cell>
          <cell r="B16">
            <v>0</v>
          </cell>
          <cell r="C16">
            <v>1451.5</v>
          </cell>
        </row>
        <row r="17">
          <cell r="A17" t="str">
            <v>E5001100_Outfall</v>
          </cell>
          <cell r="B17">
            <v>9.9918999999999993</v>
          </cell>
          <cell r="C17">
            <v>4616.6000000000004</v>
          </cell>
        </row>
        <row r="18">
          <cell r="A18" t="str">
            <v>E1000000_1105_R</v>
          </cell>
          <cell r="B18">
            <v>9.9918999999999993</v>
          </cell>
          <cell r="C18">
            <v>4547.5</v>
          </cell>
        </row>
        <row r="19">
          <cell r="A19" t="str">
            <v>E100D</v>
          </cell>
          <cell r="B19">
            <v>2.887</v>
          </cell>
          <cell r="C19">
            <v>1765.7</v>
          </cell>
        </row>
        <row r="20">
          <cell r="A20" t="str">
            <v>E1000000_1105_J</v>
          </cell>
          <cell r="B20">
            <v>12.8789</v>
          </cell>
          <cell r="C20">
            <v>5723.8</v>
          </cell>
        </row>
        <row r="21">
          <cell r="A21" t="str">
            <v>E1000000_1056_R</v>
          </cell>
          <cell r="B21">
            <v>12.8789</v>
          </cell>
          <cell r="C21">
            <v>5719.9</v>
          </cell>
        </row>
        <row r="22">
          <cell r="A22" t="str">
            <v>E100E</v>
          </cell>
          <cell r="B22">
            <v>1.3962000000000001</v>
          </cell>
          <cell r="C22">
            <v>780</v>
          </cell>
        </row>
        <row r="23">
          <cell r="A23" t="str">
            <v>E1000000_1056_J</v>
          </cell>
          <cell r="B23">
            <v>14.2751</v>
          </cell>
          <cell r="C23">
            <v>6265</v>
          </cell>
        </row>
        <row r="24">
          <cell r="A24" t="str">
            <v>E1000000_1056_D</v>
          </cell>
          <cell r="B24">
            <v>14.2751</v>
          </cell>
          <cell r="C24">
            <v>3032</v>
          </cell>
        </row>
        <row r="25">
          <cell r="A25" t="str">
            <v>E135A</v>
          </cell>
          <cell r="B25">
            <v>2.4054000000000002</v>
          </cell>
          <cell r="C25">
            <v>1212.7</v>
          </cell>
        </row>
        <row r="26">
          <cell r="A26" t="str">
            <v>E1000000_1045_J</v>
          </cell>
          <cell r="B26">
            <v>16.680499999999999</v>
          </cell>
          <cell r="C26">
            <v>4035</v>
          </cell>
        </row>
        <row r="27">
          <cell r="A27" t="str">
            <v>E1000000_1045_SW</v>
          </cell>
          <cell r="B27">
            <v>16.680499999999999</v>
          </cell>
          <cell r="C27">
            <v>4035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4035</v>
          </cell>
        </row>
        <row r="30">
          <cell r="A30" t="str">
            <v>E1000000_1007_R</v>
          </cell>
          <cell r="B30">
            <v>16.680499999999999</v>
          </cell>
          <cell r="C30">
            <v>4002.9</v>
          </cell>
        </row>
        <row r="31">
          <cell r="A31" t="str">
            <v>E127A1</v>
          </cell>
          <cell r="B31">
            <v>1.22</v>
          </cell>
          <cell r="C31">
            <v>821.1</v>
          </cell>
        </row>
        <row r="32">
          <cell r="A32" t="str">
            <v>E1270000_6863_J</v>
          </cell>
          <cell r="B32">
            <v>1.22</v>
          </cell>
          <cell r="C32">
            <v>821.1</v>
          </cell>
        </row>
        <row r="33">
          <cell r="A33" t="str">
            <v>E1270000_0007_R1</v>
          </cell>
          <cell r="B33">
            <v>1.22</v>
          </cell>
          <cell r="C33">
            <v>806.5</v>
          </cell>
        </row>
        <row r="34">
          <cell r="A34" t="str">
            <v>E127A3</v>
          </cell>
          <cell r="B34">
            <v>0.21299999999999999</v>
          </cell>
          <cell r="C34">
            <v>210.5</v>
          </cell>
        </row>
        <row r="35">
          <cell r="A35" t="str">
            <v>Golf Course</v>
          </cell>
          <cell r="B35">
            <v>0.21299999999999999</v>
          </cell>
          <cell r="C35">
            <v>0</v>
          </cell>
        </row>
        <row r="36">
          <cell r="A36" t="str">
            <v>E1270000_4702_J</v>
          </cell>
          <cell r="B36">
            <v>1.4330000000000001</v>
          </cell>
          <cell r="C36">
            <v>806.5</v>
          </cell>
        </row>
        <row r="37">
          <cell r="A37" t="str">
            <v>E1270000_0007_R2</v>
          </cell>
          <cell r="B37">
            <v>1.4330000000000001</v>
          </cell>
          <cell r="C37">
            <v>807.1</v>
          </cell>
        </row>
        <row r="38">
          <cell r="A38" t="str">
            <v>E127A2</v>
          </cell>
          <cell r="B38">
            <v>0.81</v>
          </cell>
          <cell r="C38">
            <v>462.7</v>
          </cell>
        </row>
        <row r="39">
          <cell r="A39" t="str">
            <v>E1000000_1007_J</v>
          </cell>
          <cell r="B39">
            <v>18.923500000000001</v>
          </cell>
          <cell r="C39">
            <v>5031.3999999999996</v>
          </cell>
        </row>
        <row r="40">
          <cell r="A40" t="str">
            <v>E1000000_0941_R</v>
          </cell>
          <cell r="B40">
            <v>18.923500000000001</v>
          </cell>
          <cell r="C40">
            <v>4997.3</v>
          </cell>
        </row>
        <row r="41">
          <cell r="A41" t="str">
            <v>E100F</v>
          </cell>
          <cell r="B41">
            <v>2.0432000000000001</v>
          </cell>
          <cell r="C41">
            <v>1748.6</v>
          </cell>
        </row>
        <row r="42">
          <cell r="A42" t="str">
            <v>E1000000_0941_J</v>
          </cell>
          <cell r="B42">
            <v>20.966699999999999</v>
          </cell>
          <cell r="C42">
            <v>6164.3</v>
          </cell>
        </row>
        <row r="43">
          <cell r="A43" t="str">
            <v>E1000000_0961_SW</v>
          </cell>
          <cell r="B43">
            <v>20.966699999999999</v>
          </cell>
          <cell r="C43">
            <v>3887.3</v>
          </cell>
        </row>
        <row r="44">
          <cell r="A44" t="str">
            <v>E500-10-00 S</v>
          </cell>
          <cell r="B44">
            <v>0</v>
          </cell>
          <cell r="C44">
            <v>2212.6</v>
          </cell>
        </row>
        <row r="45">
          <cell r="A45" t="str">
            <v>E5001000S_Outfall</v>
          </cell>
          <cell r="B45">
            <v>20.966699999999999</v>
          </cell>
          <cell r="C45">
            <v>6021</v>
          </cell>
        </row>
        <row r="46">
          <cell r="A46" t="str">
            <v>E141B2</v>
          </cell>
          <cell r="B46">
            <v>0.52480000000000004</v>
          </cell>
          <cell r="C46">
            <v>468.4</v>
          </cell>
        </row>
        <row r="47">
          <cell r="A47" t="str">
            <v>E141A</v>
          </cell>
          <cell r="B47">
            <v>1.9755</v>
          </cell>
          <cell r="C47">
            <v>1058.4000000000001</v>
          </cell>
        </row>
        <row r="48">
          <cell r="A48" t="str">
            <v>E1410000_0048_R</v>
          </cell>
          <cell r="B48">
            <v>1.9755</v>
          </cell>
          <cell r="C48">
            <v>1026.8</v>
          </cell>
        </row>
        <row r="49">
          <cell r="A49" t="str">
            <v>E141B1</v>
          </cell>
          <cell r="B49">
            <v>0.85060000000000002</v>
          </cell>
          <cell r="C49">
            <v>337.4</v>
          </cell>
        </row>
        <row r="50">
          <cell r="A50" t="str">
            <v>E1410000_0050_J</v>
          </cell>
          <cell r="B50">
            <v>2.8260999999999998</v>
          </cell>
          <cell r="C50">
            <v>1352.8</v>
          </cell>
        </row>
        <row r="51">
          <cell r="A51" t="str">
            <v>E200A</v>
          </cell>
          <cell r="B51">
            <v>0.43240000000000001</v>
          </cell>
          <cell r="C51">
            <v>259.60000000000002</v>
          </cell>
        </row>
        <row r="52">
          <cell r="A52" t="str">
            <v>E2000000_0077_J</v>
          </cell>
          <cell r="B52">
            <v>0</v>
          </cell>
          <cell r="C52">
            <v>3233</v>
          </cell>
        </row>
        <row r="53">
          <cell r="A53" t="str">
            <v>E2000000_0001_R</v>
          </cell>
          <cell r="B53">
            <v>0</v>
          </cell>
          <cell r="C53">
            <v>3216.5</v>
          </cell>
        </row>
        <row r="54">
          <cell r="A54" t="str">
            <v>E2000000_0001_J</v>
          </cell>
          <cell r="B54">
            <v>0.43240000000000001</v>
          </cell>
          <cell r="C54">
            <v>3374.2</v>
          </cell>
        </row>
        <row r="55">
          <cell r="A55" t="str">
            <v>E1410000_0047_J</v>
          </cell>
          <cell r="B55">
            <v>3.2585000000000002</v>
          </cell>
          <cell r="C55">
            <v>4535.1000000000004</v>
          </cell>
        </row>
        <row r="56">
          <cell r="A56" t="str">
            <v>E1410000_0003_R</v>
          </cell>
          <cell r="B56">
            <v>3.2585000000000002</v>
          </cell>
          <cell r="C56">
            <v>4531.8999999999996</v>
          </cell>
        </row>
        <row r="57">
          <cell r="A57" t="str">
            <v>E1410000_0003_J</v>
          </cell>
          <cell r="B57">
            <v>3.7833000000000001</v>
          </cell>
          <cell r="C57">
            <v>4736.1000000000004</v>
          </cell>
        </row>
        <row r="58">
          <cell r="A58" t="str">
            <v>E1000000_0936_J</v>
          </cell>
          <cell r="B58">
            <v>24.75</v>
          </cell>
          <cell r="C58">
            <v>10714.8</v>
          </cell>
        </row>
        <row r="59">
          <cell r="A59" t="str">
            <v>E1000000_0913_R</v>
          </cell>
          <cell r="B59">
            <v>24.75</v>
          </cell>
          <cell r="C59">
            <v>10612.2</v>
          </cell>
        </row>
        <row r="60">
          <cell r="A60" t="str">
            <v>E1000000_0913_J</v>
          </cell>
          <cell r="B60">
            <v>24.75</v>
          </cell>
          <cell r="C60">
            <v>10612.2</v>
          </cell>
        </row>
      </sheetData>
      <sheetData sheetId="4">
        <row r="3">
          <cell r="A3" t="str">
            <v>E100A</v>
          </cell>
          <cell r="B3">
            <v>3.0076000000000001</v>
          </cell>
          <cell r="C3">
            <v>1557.6</v>
          </cell>
        </row>
        <row r="4">
          <cell r="A4" t="str">
            <v>E1000000_1210_R</v>
          </cell>
          <cell r="B4">
            <v>3.0076000000000001</v>
          </cell>
          <cell r="C4">
            <v>1536.6</v>
          </cell>
        </row>
        <row r="5">
          <cell r="A5" t="str">
            <v>E100B</v>
          </cell>
          <cell r="B5">
            <v>1.7505999999999999</v>
          </cell>
          <cell r="C5">
            <v>1900.6</v>
          </cell>
        </row>
        <row r="6">
          <cell r="A6" t="str">
            <v>E1000000_1210_J</v>
          </cell>
          <cell r="B6">
            <v>4.7582000000000004</v>
          </cell>
          <cell r="C6">
            <v>2934.2</v>
          </cell>
        </row>
        <row r="7">
          <cell r="A7" t="str">
            <v>E132A</v>
          </cell>
          <cell r="B7">
            <v>3.0676999999999999</v>
          </cell>
          <cell r="C7">
            <v>1741.8</v>
          </cell>
        </row>
        <row r="8">
          <cell r="A8" t="str">
            <v>E1000000_1203_J</v>
          </cell>
          <cell r="B8">
            <v>7.8258999999999999</v>
          </cell>
          <cell r="C8">
            <v>4663.3</v>
          </cell>
        </row>
        <row r="9">
          <cell r="A9" t="str">
            <v>E1000000_1187_SW</v>
          </cell>
          <cell r="B9">
            <v>7.8258999999999999</v>
          </cell>
          <cell r="C9">
            <v>4663.3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4663.3</v>
          </cell>
        </row>
        <row r="12">
          <cell r="A12" t="str">
            <v>E1000000_1167_R</v>
          </cell>
          <cell r="B12">
            <v>7.8258999999999999</v>
          </cell>
          <cell r="C12">
            <v>4306.6000000000004</v>
          </cell>
        </row>
        <row r="13">
          <cell r="A13" t="str">
            <v>E100C</v>
          </cell>
          <cell r="B13">
            <v>2.1659999999999999</v>
          </cell>
          <cell r="C13">
            <v>1516.3</v>
          </cell>
        </row>
        <row r="14">
          <cell r="A14" t="str">
            <v>E1000000_1167_J</v>
          </cell>
          <cell r="B14">
            <v>9.9918999999999993</v>
          </cell>
          <cell r="C14">
            <v>5446.6</v>
          </cell>
        </row>
        <row r="15">
          <cell r="A15" t="str">
            <v>E1000000_1164_SW</v>
          </cell>
          <cell r="B15">
            <v>9.9918999999999993</v>
          </cell>
          <cell r="C15">
            <v>3587.7</v>
          </cell>
        </row>
        <row r="16">
          <cell r="A16" t="str">
            <v>E500-11-00</v>
          </cell>
          <cell r="B16">
            <v>0</v>
          </cell>
          <cell r="C16">
            <v>1826.1</v>
          </cell>
        </row>
        <row r="17">
          <cell r="A17" t="str">
            <v>E5001100_Outfall</v>
          </cell>
          <cell r="B17">
            <v>9.9918999999999993</v>
          </cell>
          <cell r="C17">
            <v>5390.9</v>
          </cell>
        </row>
        <row r="18">
          <cell r="A18" t="str">
            <v>E1000000_1105_R</v>
          </cell>
          <cell r="B18">
            <v>9.9918999999999993</v>
          </cell>
          <cell r="C18">
            <v>5327.6</v>
          </cell>
        </row>
        <row r="19">
          <cell r="A19" t="str">
            <v>E100D</v>
          </cell>
          <cell r="B19">
            <v>2.887</v>
          </cell>
          <cell r="C19">
            <v>2072.6</v>
          </cell>
        </row>
        <row r="20">
          <cell r="A20" t="str">
            <v>E1000000_1105_J</v>
          </cell>
          <cell r="B20">
            <v>12.8789</v>
          </cell>
          <cell r="C20">
            <v>6699.2</v>
          </cell>
        </row>
        <row r="21">
          <cell r="A21" t="str">
            <v>E1000000_1056_R</v>
          </cell>
          <cell r="B21">
            <v>12.8789</v>
          </cell>
          <cell r="C21">
            <v>6677.4</v>
          </cell>
        </row>
        <row r="22">
          <cell r="A22" t="str">
            <v>E100E</v>
          </cell>
          <cell r="B22">
            <v>1.3962000000000001</v>
          </cell>
          <cell r="C22">
            <v>916.7</v>
          </cell>
        </row>
        <row r="23">
          <cell r="A23" t="str">
            <v>E1000000_1056_J</v>
          </cell>
          <cell r="B23">
            <v>14.2751</v>
          </cell>
          <cell r="C23">
            <v>7302.7</v>
          </cell>
        </row>
        <row r="24">
          <cell r="A24" t="str">
            <v>E1000000_1056_D</v>
          </cell>
          <cell r="B24">
            <v>14.2751</v>
          </cell>
          <cell r="C24">
            <v>3622.4</v>
          </cell>
        </row>
        <row r="25">
          <cell r="A25" t="str">
            <v>E135A</v>
          </cell>
          <cell r="B25">
            <v>2.4054000000000002</v>
          </cell>
          <cell r="C25">
            <v>1429.1</v>
          </cell>
        </row>
        <row r="26">
          <cell r="A26" t="str">
            <v>E1000000_1045_J</v>
          </cell>
          <cell r="B26">
            <v>16.680499999999999</v>
          </cell>
          <cell r="C26">
            <v>4785</v>
          </cell>
        </row>
        <row r="27">
          <cell r="A27" t="str">
            <v>E1000000_1045_SW</v>
          </cell>
          <cell r="B27">
            <v>16.680499999999999</v>
          </cell>
          <cell r="C27">
            <v>4785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4785</v>
          </cell>
        </row>
        <row r="30">
          <cell r="A30" t="str">
            <v>E1000000_1007_R</v>
          </cell>
          <cell r="B30">
            <v>16.680499999999999</v>
          </cell>
          <cell r="C30">
            <v>4767.3</v>
          </cell>
        </row>
        <row r="31">
          <cell r="A31" t="str">
            <v>E127A1</v>
          </cell>
          <cell r="B31">
            <v>1.22</v>
          </cell>
          <cell r="C31">
            <v>957.6</v>
          </cell>
        </row>
        <row r="32">
          <cell r="A32" t="str">
            <v>E1270000_6863_J</v>
          </cell>
          <cell r="B32">
            <v>1.22</v>
          </cell>
          <cell r="C32">
            <v>957.6</v>
          </cell>
        </row>
        <row r="33">
          <cell r="A33" t="str">
            <v>E1270000_0007_R1</v>
          </cell>
          <cell r="B33">
            <v>1.22</v>
          </cell>
          <cell r="C33">
            <v>922.4</v>
          </cell>
        </row>
        <row r="34">
          <cell r="A34" t="str">
            <v>E127A3</v>
          </cell>
          <cell r="B34">
            <v>0.21299999999999999</v>
          </cell>
          <cell r="C34">
            <v>242.6</v>
          </cell>
        </row>
        <row r="35">
          <cell r="A35" t="str">
            <v>Golf Course</v>
          </cell>
          <cell r="B35">
            <v>0.21299999999999999</v>
          </cell>
          <cell r="C35">
            <v>0</v>
          </cell>
        </row>
        <row r="36">
          <cell r="A36" t="str">
            <v>E1270000_4702_J</v>
          </cell>
          <cell r="B36">
            <v>1.4330000000000001</v>
          </cell>
          <cell r="C36">
            <v>922.4</v>
          </cell>
        </row>
        <row r="37">
          <cell r="A37" t="str">
            <v>E1270000_0007_R2</v>
          </cell>
          <cell r="B37">
            <v>1.4330000000000001</v>
          </cell>
          <cell r="C37">
            <v>921.6</v>
          </cell>
        </row>
        <row r="38">
          <cell r="A38" t="str">
            <v>E127A2</v>
          </cell>
          <cell r="B38">
            <v>0.81</v>
          </cell>
          <cell r="C38">
            <v>541.9</v>
          </cell>
        </row>
        <row r="39">
          <cell r="A39" t="str">
            <v>E1000000_1007_J</v>
          </cell>
          <cell r="B39">
            <v>18.923500000000001</v>
          </cell>
          <cell r="C39">
            <v>5840.1</v>
          </cell>
        </row>
        <row r="40">
          <cell r="A40" t="str">
            <v>E1000000_0941_R</v>
          </cell>
          <cell r="B40">
            <v>18.923500000000001</v>
          </cell>
          <cell r="C40">
            <v>5820.1</v>
          </cell>
        </row>
        <row r="41">
          <cell r="A41" t="str">
            <v>E100F</v>
          </cell>
          <cell r="B41">
            <v>2.0432000000000001</v>
          </cell>
          <cell r="C41">
            <v>2033</v>
          </cell>
        </row>
        <row r="42">
          <cell r="A42" t="str">
            <v>E1000000_0941_J</v>
          </cell>
          <cell r="B42">
            <v>20.966699999999999</v>
          </cell>
          <cell r="C42">
            <v>7050.4</v>
          </cell>
        </row>
        <row r="43">
          <cell r="A43" t="str">
            <v>E1000000_0961_SW</v>
          </cell>
          <cell r="B43">
            <v>20.966699999999999</v>
          </cell>
          <cell r="C43">
            <v>3887</v>
          </cell>
        </row>
        <row r="44">
          <cell r="A44" t="str">
            <v>E500-10-00 S</v>
          </cell>
          <cell r="B44">
            <v>0</v>
          </cell>
          <cell r="C44">
            <v>3928.9</v>
          </cell>
        </row>
        <row r="45">
          <cell r="A45" t="str">
            <v>E5001000S_Outfall</v>
          </cell>
          <cell r="B45">
            <v>20.966699999999999</v>
          </cell>
          <cell r="C45">
            <v>7044.5</v>
          </cell>
        </row>
        <row r="46">
          <cell r="A46" t="str">
            <v>E141B2</v>
          </cell>
          <cell r="B46">
            <v>0.52480000000000004</v>
          </cell>
          <cell r="C46">
            <v>542.5</v>
          </cell>
        </row>
        <row r="47">
          <cell r="A47" t="str">
            <v>E141A</v>
          </cell>
          <cell r="B47">
            <v>1.9755</v>
          </cell>
          <cell r="C47">
            <v>1249.4000000000001</v>
          </cell>
        </row>
        <row r="48">
          <cell r="A48" t="str">
            <v>E1410000_0048_R</v>
          </cell>
          <cell r="B48">
            <v>1.9755</v>
          </cell>
          <cell r="C48">
            <v>1219.5</v>
          </cell>
        </row>
        <row r="49">
          <cell r="A49" t="str">
            <v>E141B1</v>
          </cell>
          <cell r="B49">
            <v>0.85060000000000002</v>
          </cell>
          <cell r="C49">
            <v>399.8</v>
          </cell>
        </row>
        <row r="50">
          <cell r="A50" t="str">
            <v>E1410000_0050_J</v>
          </cell>
          <cell r="B50">
            <v>2.8260999999999998</v>
          </cell>
          <cell r="C50">
            <v>1609.5</v>
          </cell>
        </row>
        <row r="51">
          <cell r="A51" t="str">
            <v>E200A</v>
          </cell>
          <cell r="B51">
            <v>0.43240000000000001</v>
          </cell>
          <cell r="C51">
            <v>304.5</v>
          </cell>
        </row>
        <row r="52">
          <cell r="A52" t="str">
            <v>E2000000_0077_J</v>
          </cell>
          <cell r="B52">
            <v>0</v>
          </cell>
          <cell r="C52">
            <v>3680.3</v>
          </cell>
        </row>
        <row r="53">
          <cell r="A53" t="str">
            <v>E2000000_0001_R</v>
          </cell>
          <cell r="B53">
            <v>0</v>
          </cell>
          <cell r="C53">
            <v>3668.1</v>
          </cell>
        </row>
        <row r="54">
          <cell r="A54" t="str">
            <v>E2000000_0001_J</v>
          </cell>
          <cell r="B54">
            <v>0.43240000000000001</v>
          </cell>
          <cell r="C54">
            <v>3849.6</v>
          </cell>
        </row>
        <row r="55">
          <cell r="A55" t="str">
            <v>E1410000_0047_J</v>
          </cell>
          <cell r="B55">
            <v>3.2585000000000002</v>
          </cell>
          <cell r="C55">
            <v>5249.5</v>
          </cell>
        </row>
        <row r="56">
          <cell r="A56" t="str">
            <v>E1410000_0003_R</v>
          </cell>
          <cell r="B56">
            <v>3.2585000000000002</v>
          </cell>
          <cell r="C56">
            <v>5247</v>
          </cell>
        </row>
        <row r="57">
          <cell r="A57" t="str">
            <v>E1410000_0003_J</v>
          </cell>
          <cell r="B57">
            <v>3.7833000000000001</v>
          </cell>
          <cell r="C57">
            <v>5494.1</v>
          </cell>
        </row>
        <row r="58">
          <cell r="A58" t="str">
            <v>E1000000_0936_J</v>
          </cell>
          <cell r="B58">
            <v>24.75</v>
          </cell>
          <cell r="C58">
            <v>12521</v>
          </cell>
        </row>
        <row r="59">
          <cell r="A59" t="str">
            <v>E1000000_0913_R</v>
          </cell>
          <cell r="B59">
            <v>24.75</v>
          </cell>
          <cell r="C59">
            <v>12392.8</v>
          </cell>
        </row>
        <row r="60">
          <cell r="A60" t="str">
            <v>E1000000_0913_J</v>
          </cell>
          <cell r="B60">
            <v>24.75</v>
          </cell>
          <cell r="C60">
            <v>12392.8</v>
          </cell>
        </row>
      </sheetData>
      <sheetData sheetId="5">
        <row r="3">
          <cell r="A3" t="str">
            <v>E100A</v>
          </cell>
          <cell r="B3">
            <v>3.0076000000000001</v>
          </cell>
          <cell r="C3">
            <v>1826.3</v>
          </cell>
        </row>
        <row r="4">
          <cell r="A4" t="str">
            <v>E1000000_1210_R</v>
          </cell>
          <cell r="B4">
            <v>3.0076000000000001</v>
          </cell>
          <cell r="C4">
            <v>1802.6</v>
          </cell>
        </row>
        <row r="5">
          <cell r="A5" t="str">
            <v>E100B</v>
          </cell>
          <cell r="B5">
            <v>1.7505999999999999</v>
          </cell>
          <cell r="C5">
            <v>2193</v>
          </cell>
        </row>
        <row r="6">
          <cell r="A6" t="str">
            <v>E1000000_1210_J</v>
          </cell>
          <cell r="B6">
            <v>4.7582000000000004</v>
          </cell>
          <cell r="C6">
            <v>3356.8</v>
          </cell>
        </row>
        <row r="7">
          <cell r="A7" t="str">
            <v>E132A</v>
          </cell>
          <cell r="B7">
            <v>3.0676999999999999</v>
          </cell>
          <cell r="C7">
            <v>2036.5</v>
          </cell>
        </row>
        <row r="8">
          <cell r="A8" t="str">
            <v>E1000000_1203_J</v>
          </cell>
          <cell r="B8">
            <v>7.8258999999999999</v>
          </cell>
          <cell r="C8">
            <v>5380.4</v>
          </cell>
        </row>
        <row r="9">
          <cell r="A9" t="str">
            <v>E1000000_1187_SW</v>
          </cell>
          <cell r="B9">
            <v>7.8258999999999999</v>
          </cell>
          <cell r="C9">
            <v>5380.4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5380.4</v>
          </cell>
        </row>
        <row r="12">
          <cell r="A12" t="str">
            <v>E1000000_1167_R</v>
          </cell>
          <cell r="B12">
            <v>7.8258999999999999</v>
          </cell>
          <cell r="C12">
            <v>4949.3</v>
          </cell>
        </row>
        <row r="13">
          <cell r="A13" t="str">
            <v>E100C</v>
          </cell>
          <cell r="B13">
            <v>2.1659999999999999</v>
          </cell>
          <cell r="C13">
            <v>1763.6</v>
          </cell>
        </row>
        <row r="14">
          <cell r="A14" t="str">
            <v>E1000000_1167_J</v>
          </cell>
          <cell r="B14">
            <v>9.9918999999999993</v>
          </cell>
          <cell r="C14">
            <v>6229.4</v>
          </cell>
        </row>
        <row r="15">
          <cell r="A15" t="str">
            <v>E1000000_1164_SW</v>
          </cell>
          <cell r="B15">
            <v>9.9918999999999993</v>
          </cell>
          <cell r="C15">
            <v>3996.5</v>
          </cell>
        </row>
        <row r="16">
          <cell r="A16" t="str">
            <v>E500-11-00</v>
          </cell>
          <cell r="B16">
            <v>0</v>
          </cell>
          <cell r="C16">
            <v>2214.1999999999998</v>
          </cell>
        </row>
        <row r="17">
          <cell r="A17" t="str">
            <v>E5001100_Outfall</v>
          </cell>
          <cell r="B17">
            <v>9.9918999999999993</v>
          </cell>
          <cell r="C17">
            <v>6198.9</v>
          </cell>
        </row>
        <row r="18">
          <cell r="A18" t="str">
            <v>E1000000_1105_R</v>
          </cell>
          <cell r="B18">
            <v>9.9918999999999993</v>
          </cell>
          <cell r="C18">
            <v>6126.8</v>
          </cell>
        </row>
        <row r="19">
          <cell r="A19" t="str">
            <v>E100D</v>
          </cell>
          <cell r="B19">
            <v>2.887</v>
          </cell>
          <cell r="C19">
            <v>2404.5</v>
          </cell>
        </row>
        <row r="20">
          <cell r="A20" t="str">
            <v>E1000000_1105_J</v>
          </cell>
          <cell r="B20">
            <v>12.8789</v>
          </cell>
          <cell r="C20">
            <v>7698</v>
          </cell>
        </row>
        <row r="21">
          <cell r="A21" t="str">
            <v>E1000000_1056_R</v>
          </cell>
          <cell r="B21">
            <v>12.8789</v>
          </cell>
          <cell r="C21">
            <v>7688.5</v>
          </cell>
        </row>
        <row r="22">
          <cell r="A22" t="str">
            <v>E100E</v>
          </cell>
          <cell r="B22">
            <v>1.3962000000000001</v>
          </cell>
          <cell r="C22">
            <v>1065.0999999999999</v>
          </cell>
        </row>
        <row r="23">
          <cell r="A23" t="str">
            <v>E1000000_1056_J</v>
          </cell>
          <cell r="B23">
            <v>14.2751</v>
          </cell>
          <cell r="C23">
            <v>8437.7000000000007</v>
          </cell>
        </row>
        <row r="24">
          <cell r="A24" t="str">
            <v>E1000000_1056_D</v>
          </cell>
          <cell r="B24">
            <v>14.2751</v>
          </cell>
          <cell r="C24">
            <v>4418.6000000000004</v>
          </cell>
        </row>
        <row r="25">
          <cell r="A25" t="str">
            <v>E135A</v>
          </cell>
          <cell r="B25">
            <v>2.4054000000000002</v>
          </cell>
          <cell r="C25">
            <v>1668.4</v>
          </cell>
        </row>
        <row r="26">
          <cell r="A26" t="str">
            <v>E1000000_1045_J</v>
          </cell>
          <cell r="B26">
            <v>16.680499999999999</v>
          </cell>
          <cell r="C26">
            <v>5811.8</v>
          </cell>
        </row>
        <row r="27">
          <cell r="A27" t="str">
            <v>E1000000_1045_SW</v>
          </cell>
          <cell r="B27">
            <v>16.680499999999999</v>
          </cell>
          <cell r="C27">
            <v>5811.8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5811.8</v>
          </cell>
        </row>
        <row r="30">
          <cell r="A30" t="str">
            <v>E1000000_1007_R</v>
          </cell>
          <cell r="B30">
            <v>16.680499999999999</v>
          </cell>
          <cell r="C30">
            <v>5698.4</v>
          </cell>
        </row>
        <row r="31">
          <cell r="A31" t="str">
            <v>E127A1</v>
          </cell>
          <cell r="B31">
            <v>1.22</v>
          </cell>
          <cell r="C31">
            <v>1109.9000000000001</v>
          </cell>
        </row>
        <row r="32">
          <cell r="A32" t="str">
            <v>E1270000_6863_J</v>
          </cell>
          <cell r="B32">
            <v>1.22</v>
          </cell>
          <cell r="C32">
            <v>1109.9000000000001</v>
          </cell>
        </row>
        <row r="33">
          <cell r="A33" t="str">
            <v>E1270000_0007_R1</v>
          </cell>
          <cell r="B33">
            <v>1.22</v>
          </cell>
          <cell r="C33">
            <v>1061.5</v>
          </cell>
        </row>
        <row r="34">
          <cell r="A34" t="str">
            <v>E127A3</v>
          </cell>
          <cell r="B34">
            <v>0.21299999999999999</v>
          </cell>
          <cell r="C34">
            <v>279</v>
          </cell>
        </row>
        <row r="35">
          <cell r="A35" t="str">
            <v>Golf Course</v>
          </cell>
          <cell r="B35">
            <v>0.21299999999999999</v>
          </cell>
          <cell r="C35">
            <v>0</v>
          </cell>
        </row>
        <row r="36">
          <cell r="A36" t="str">
            <v>E1270000_4702_J</v>
          </cell>
          <cell r="B36">
            <v>1.4330000000000001</v>
          </cell>
          <cell r="C36">
            <v>1061.5</v>
          </cell>
        </row>
        <row r="37">
          <cell r="A37" t="str">
            <v>E1270000_0007_R2</v>
          </cell>
          <cell r="B37">
            <v>1.4330000000000001</v>
          </cell>
          <cell r="C37">
            <v>1060.3</v>
          </cell>
        </row>
        <row r="38">
          <cell r="A38" t="str">
            <v>E127A2</v>
          </cell>
          <cell r="B38">
            <v>0.81</v>
          </cell>
          <cell r="C38">
            <v>628.70000000000005</v>
          </cell>
        </row>
        <row r="39">
          <cell r="A39" t="str">
            <v>E1000000_1007_J</v>
          </cell>
          <cell r="B39">
            <v>18.923500000000001</v>
          </cell>
          <cell r="C39">
            <v>6864.9</v>
          </cell>
        </row>
        <row r="40">
          <cell r="A40" t="str">
            <v>E1000000_0941_R</v>
          </cell>
          <cell r="B40">
            <v>18.923500000000001</v>
          </cell>
          <cell r="C40">
            <v>6824.1</v>
          </cell>
        </row>
        <row r="41">
          <cell r="A41" t="str">
            <v>E100F</v>
          </cell>
          <cell r="B41">
            <v>2.0432000000000001</v>
          </cell>
          <cell r="C41">
            <v>2347.3000000000002</v>
          </cell>
        </row>
        <row r="42">
          <cell r="A42" t="str">
            <v>E1000000_0941_J</v>
          </cell>
          <cell r="B42">
            <v>20.966699999999999</v>
          </cell>
          <cell r="C42">
            <v>7965.8</v>
          </cell>
        </row>
        <row r="43">
          <cell r="A43" t="str">
            <v>E1000000_0961_SW</v>
          </cell>
          <cell r="B43">
            <v>20.966699999999999</v>
          </cell>
          <cell r="C43">
            <v>3886.9</v>
          </cell>
        </row>
        <row r="44">
          <cell r="A44" t="str">
            <v>E500-10-00 S</v>
          </cell>
          <cell r="B44">
            <v>0</v>
          </cell>
          <cell r="C44">
            <v>5250.3</v>
          </cell>
        </row>
        <row r="45">
          <cell r="A45" t="str">
            <v>E5001000S_Outfall</v>
          </cell>
          <cell r="B45">
            <v>20.966699999999999</v>
          </cell>
          <cell r="C45">
            <v>7965.6</v>
          </cell>
        </row>
        <row r="46">
          <cell r="A46" t="str">
            <v>E141B2</v>
          </cell>
          <cell r="B46">
            <v>0.52480000000000004</v>
          </cell>
          <cell r="C46">
            <v>625.4</v>
          </cell>
        </row>
        <row r="47">
          <cell r="A47" t="str">
            <v>E141A</v>
          </cell>
          <cell r="B47">
            <v>1.9755</v>
          </cell>
          <cell r="C47">
            <v>1459.3</v>
          </cell>
        </row>
        <row r="48">
          <cell r="A48" t="str">
            <v>E1410000_0048_R</v>
          </cell>
          <cell r="B48">
            <v>1.9755</v>
          </cell>
          <cell r="C48">
            <v>1430.1</v>
          </cell>
        </row>
        <row r="49">
          <cell r="A49" t="str">
            <v>E141B1</v>
          </cell>
          <cell r="B49">
            <v>0.85060000000000002</v>
          </cell>
          <cell r="C49">
            <v>469.2</v>
          </cell>
        </row>
        <row r="50">
          <cell r="A50" t="str">
            <v>E1410000_0050_J</v>
          </cell>
          <cell r="B50">
            <v>2.8260999999999998</v>
          </cell>
          <cell r="C50">
            <v>1890.7</v>
          </cell>
        </row>
        <row r="51">
          <cell r="A51" t="str">
            <v>E200A</v>
          </cell>
          <cell r="B51">
            <v>0.43240000000000001</v>
          </cell>
          <cell r="C51">
            <v>353.5</v>
          </cell>
        </row>
        <row r="52">
          <cell r="A52" t="str">
            <v>E2000000_0077_J</v>
          </cell>
          <cell r="B52">
            <v>0</v>
          </cell>
          <cell r="C52">
            <v>4019.1</v>
          </cell>
        </row>
        <row r="53">
          <cell r="A53" t="str">
            <v>E2000000_0001_R</v>
          </cell>
          <cell r="B53">
            <v>0</v>
          </cell>
          <cell r="C53">
            <v>4010.4</v>
          </cell>
        </row>
        <row r="54">
          <cell r="A54" t="str">
            <v>E2000000_0001_J</v>
          </cell>
          <cell r="B54">
            <v>0.43240000000000001</v>
          </cell>
          <cell r="C54">
            <v>4230.8</v>
          </cell>
        </row>
        <row r="55">
          <cell r="A55" t="str">
            <v>E1410000_0047_J</v>
          </cell>
          <cell r="B55">
            <v>3.2585000000000002</v>
          </cell>
          <cell r="C55">
            <v>5904.9</v>
          </cell>
        </row>
        <row r="56">
          <cell r="A56" t="str">
            <v>E1410000_0003_R</v>
          </cell>
          <cell r="B56">
            <v>3.2585000000000002</v>
          </cell>
          <cell r="C56">
            <v>5904.1</v>
          </cell>
        </row>
        <row r="57">
          <cell r="A57" t="str">
            <v>E1410000_0003_J</v>
          </cell>
          <cell r="B57">
            <v>3.7833000000000001</v>
          </cell>
          <cell r="C57">
            <v>6242.1</v>
          </cell>
        </row>
        <row r="58">
          <cell r="A58" t="str">
            <v>E1000000_0936_J</v>
          </cell>
          <cell r="B58">
            <v>24.75</v>
          </cell>
          <cell r="C58">
            <v>14200.9</v>
          </cell>
        </row>
        <row r="59">
          <cell r="A59" t="str">
            <v>E1000000_0913_R</v>
          </cell>
          <cell r="B59">
            <v>24.75</v>
          </cell>
          <cell r="C59">
            <v>14117.8</v>
          </cell>
        </row>
        <row r="60">
          <cell r="A60" t="str">
            <v>E1000000_0913_J</v>
          </cell>
          <cell r="B60">
            <v>24.75</v>
          </cell>
          <cell r="C60">
            <v>14117.8</v>
          </cell>
        </row>
      </sheetData>
      <sheetData sheetId="6">
        <row r="3">
          <cell r="A3" t="str">
            <v>E100A</v>
          </cell>
          <cell r="B3">
            <v>3.0076000000000001</v>
          </cell>
          <cell r="C3">
            <v>2609.5</v>
          </cell>
        </row>
        <row r="4">
          <cell r="A4" t="str">
            <v>E1000000_1210_R</v>
          </cell>
          <cell r="B4">
            <v>3.0076000000000001</v>
          </cell>
          <cell r="C4">
            <v>2542.9</v>
          </cell>
        </row>
        <row r="5">
          <cell r="A5" t="str">
            <v>E100B</v>
          </cell>
          <cell r="B5">
            <v>1.7505999999999999</v>
          </cell>
          <cell r="C5">
            <v>2998.3</v>
          </cell>
        </row>
        <row r="6">
          <cell r="A6" t="str">
            <v>E1000000_1210_J</v>
          </cell>
          <cell r="B6">
            <v>4.7582000000000004</v>
          </cell>
          <cell r="C6">
            <v>4589.5</v>
          </cell>
        </row>
        <row r="7">
          <cell r="A7" t="str">
            <v>E132A</v>
          </cell>
          <cell r="B7">
            <v>3.0676999999999999</v>
          </cell>
          <cell r="C7">
            <v>2891.7</v>
          </cell>
        </row>
        <row r="8">
          <cell r="A8" t="str">
            <v>E1000000_1203_J</v>
          </cell>
          <cell r="B8">
            <v>7.8258999999999999</v>
          </cell>
          <cell r="C8">
            <v>7474.3</v>
          </cell>
        </row>
        <row r="9">
          <cell r="A9" t="str">
            <v>E1000000_1187_SW</v>
          </cell>
          <cell r="B9">
            <v>7.8258999999999999</v>
          </cell>
          <cell r="C9">
            <v>7474.3</v>
          </cell>
        </row>
        <row r="10">
          <cell r="A10" t="str">
            <v>E500-12-00</v>
          </cell>
          <cell r="B10">
            <v>0</v>
          </cell>
          <cell r="C10">
            <v>0</v>
          </cell>
        </row>
        <row r="11">
          <cell r="A11" t="str">
            <v>E5001200_Outfall</v>
          </cell>
          <cell r="B11">
            <v>7.8258999999999999</v>
          </cell>
          <cell r="C11">
            <v>7474.3</v>
          </cell>
        </row>
        <row r="12">
          <cell r="A12" t="str">
            <v>E1000000_1167_R</v>
          </cell>
          <cell r="B12">
            <v>7.8258999999999999</v>
          </cell>
          <cell r="C12">
            <v>6797.8</v>
          </cell>
        </row>
        <row r="13">
          <cell r="A13" t="str">
            <v>E100C</v>
          </cell>
          <cell r="B13">
            <v>2.1659999999999999</v>
          </cell>
          <cell r="C13">
            <v>2465.5</v>
          </cell>
        </row>
        <row r="14">
          <cell r="A14" t="str">
            <v>E1000000_1167_J</v>
          </cell>
          <cell r="B14">
            <v>9.9918999999999993</v>
          </cell>
          <cell r="C14">
            <v>8522.2000000000007</v>
          </cell>
        </row>
        <row r="15">
          <cell r="A15" t="str">
            <v>E1000000_1164_SW</v>
          </cell>
          <cell r="B15">
            <v>9.9918999999999993</v>
          </cell>
          <cell r="C15">
            <v>5198.3999999999996</v>
          </cell>
        </row>
        <row r="16">
          <cell r="A16" t="str">
            <v>E500-11-00</v>
          </cell>
          <cell r="B16">
            <v>0</v>
          </cell>
          <cell r="C16">
            <v>3312.3</v>
          </cell>
        </row>
        <row r="17">
          <cell r="A17" t="str">
            <v>E5001100_Outfall</v>
          </cell>
          <cell r="B17">
            <v>9.9918999999999993</v>
          </cell>
          <cell r="C17">
            <v>8503.7000000000007</v>
          </cell>
        </row>
        <row r="18">
          <cell r="A18" t="str">
            <v>E1000000_1105_R</v>
          </cell>
          <cell r="B18">
            <v>9.9918999999999993</v>
          </cell>
          <cell r="C18">
            <v>8225.6</v>
          </cell>
        </row>
        <row r="19">
          <cell r="A19" t="str">
            <v>E100D</v>
          </cell>
          <cell r="B19">
            <v>2.887</v>
          </cell>
          <cell r="C19">
            <v>3344.9</v>
          </cell>
        </row>
        <row r="20">
          <cell r="A20" t="str">
            <v>E1000000_1105_J</v>
          </cell>
          <cell r="B20">
            <v>12.8789</v>
          </cell>
          <cell r="C20">
            <v>10107.5</v>
          </cell>
        </row>
        <row r="21">
          <cell r="A21" t="str">
            <v>E1000000_1056_R</v>
          </cell>
          <cell r="B21">
            <v>12.8789</v>
          </cell>
          <cell r="C21">
            <v>10084.200000000001</v>
          </cell>
        </row>
        <row r="22">
          <cell r="A22" t="str">
            <v>E100E</v>
          </cell>
          <cell r="B22">
            <v>1.3962000000000001</v>
          </cell>
          <cell r="C22">
            <v>1492.5</v>
          </cell>
        </row>
        <row r="23">
          <cell r="A23" t="str">
            <v>E1000000_1056_J</v>
          </cell>
          <cell r="B23">
            <v>14.2751</v>
          </cell>
          <cell r="C23">
            <v>11057.9</v>
          </cell>
        </row>
        <row r="24">
          <cell r="A24" t="str">
            <v>E1000000_1056_D</v>
          </cell>
          <cell r="B24">
            <v>14.2751</v>
          </cell>
          <cell r="C24">
            <v>6665.3</v>
          </cell>
        </row>
        <row r="25">
          <cell r="A25" t="str">
            <v>E135A</v>
          </cell>
          <cell r="B25">
            <v>2.4054000000000002</v>
          </cell>
          <cell r="C25">
            <v>2357.6</v>
          </cell>
        </row>
        <row r="26">
          <cell r="A26" t="str">
            <v>E1000000_1045_J</v>
          </cell>
          <cell r="B26">
            <v>16.680499999999999</v>
          </cell>
          <cell r="C26">
            <v>8745.7000000000007</v>
          </cell>
        </row>
        <row r="27">
          <cell r="A27" t="str">
            <v>E1000000_1045_SW</v>
          </cell>
          <cell r="B27">
            <v>16.680499999999999</v>
          </cell>
          <cell r="C27">
            <v>8745.7000000000007</v>
          </cell>
        </row>
        <row r="28">
          <cell r="A28" t="str">
            <v>E535-01-00</v>
          </cell>
          <cell r="B28">
            <v>0</v>
          </cell>
          <cell r="C28">
            <v>0</v>
          </cell>
        </row>
        <row r="29">
          <cell r="A29" t="str">
            <v>E5350100_Outfall</v>
          </cell>
          <cell r="B29">
            <v>16.680499999999999</v>
          </cell>
          <cell r="C29">
            <v>8745.7000000000007</v>
          </cell>
        </row>
        <row r="30">
          <cell r="A30" t="str">
            <v>E1000000_1007_R</v>
          </cell>
          <cell r="B30">
            <v>16.680499999999999</v>
          </cell>
          <cell r="C30">
            <v>8538.2000000000007</v>
          </cell>
        </row>
        <row r="31">
          <cell r="A31" t="str">
            <v>E127A1</v>
          </cell>
          <cell r="B31">
            <v>1.22</v>
          </cell>
          <cell r="C31">
            <v>1538.5</v>
          </cell>
        </row>
        <row r="32">
          <cell r="A32" t="str">
            <v>E1270000_6863_J</v>
          </cell>
          <cell r="B32">
            <v>1.22</v>
          </cell>
          <cell r="C32">
            <v>1538.5</v>
          </cell>
        </row>
        <row r="33">
          <cell r="A33" t="str">
            <v>E1270000_0007_R1</v>
          </cell>
          <cell r="B33">
            <v>1.22</v>
          </cell>
          <cell r="C33">
            <v>1492.2</v>
          </cell>
        </row>
        <row r="34">
          <cell r="A34" t="str">
            <v>E127A3</v>
          </cell>
          <cell r="B34">
            <v>0.21299999999999999</v>
          </cell>
          <cell r="C34">
            <v>378</v>
          </cell>
        </row>
        <row r="35">
          <cell r="A35" t="str">
            <v>Golf Course</v>
          </cell>
          <cell r="B35">
            <v>0.21299999999999999</v>
          </cell>
          <cell r="C35">
            <v>76.2</v>
          </cell>
        </row>
        <row r="36">
          <cell r="A36" t="str">
            <v>E1270000_4702_J</v>
          </cell>
          <cell r="B36">
            <v>1.4330000000000001</v>
          </cell>
          <cell r="C36">
            <v>1492.2</v>
          </cell>
        </row>
        <row r="37">
          <cell r="A37" t="str">
            <v>E1270000_0007_R2</v>
          </cell>
          <cell r="B37">
            <v>1.4330000000000001</v>
          </cell>
          <cell r="C37">
            <v>1487.6</v>
          </cell>
        </row>
        <row r="38">
          <cell r="A38" t="str">
            <v>E127A2</v>
          </cell>
          <cell r="B38">
            <v>0.81</v>
          </cell>
          <cell r="C38">
            <v>877</v>
          </cell>
        </row>
        <row r="39">
          <cell r="A39" t="str">
            <v>E1000000_1007_J</v>
          </cell>
          <cell r="B39">
            <v>18.923500000000001</v>
          </cell>
          <cell r="C39">
            <v>10299.700000000001</v>
          </cell>
        </row>
        <row r="40">
          <cell r="A40" t="str">
            <v>E1000000_0941_R</v>
          </cell>
          <cell r="B40">
            <v>18.923500000000001</v>
          </cell>
          <cell r="C40">
            <v>9995.2000000000007</v>
          </cell>
        </row>
        <row r="41">
          <cell r="A41" t="str">
            <v>E100F</v>
          </cell>
          <cell r="B41">
            <v>2.0432000000000001</v>
          </cell>
          <cell r="C41">
            <v>3210.6</v>
          </cell>
        </row>
        <row r="42">
          <cell r="A42" t="str">
            <v>E1000000_0941_J</v>
          </cell>
          <cell r="B42">
            <v>20.966699999999999</v>
          </cell>
          <cell r="C42">
            <v>10933.6</v>
          </cell>
        </row>
        <row r="43">
          <cell r="A43" t="str">
            <v>E1000000_0961_SW</v>
          </cell>
          <cell r="B43">
            <v>20.966699999999999</v>
          </cell>
          <cell r="C43">
            <v>3885.6</v>
          </cell>
        </row>
        <row r="44">
          <cell r="A44" t="str">
            <v>E500-10-00 S</v>
          </cell>
          <cell r="B44">
            <v>0</v>
          </cell>
          <cell r="C44">
            <v>8454.2000000000007</v>
          </cell>
        </row>
        <row r="45">
          <cell r="A45" t="str">
            <v>E5001000S_Outfall</v>
          </cell>
          <cell r="B45">
            <v>20.966699999999999</v>
          </cell>
          <cell r="C45">
            <v>10934.1</v>
          </cell>
        </row>
        <row r="46">
          <cell r="A46" t="str">
            <v>E141B2</v>
          </cell>
          <cell r="B46">
            <v>0.52480000000000004</v>
          </cell>
          <cell r="C46">
            <v>851.6</v>
          </cell>
        </row>
        <row r="47">
          <cell r="A47" t="str">
            <v>E141A</v>
          </cell>
          <cell r="B47">
            <v>1.9755</v>
          </cell>
          <cell r="C47">
            <v>2061.3000000000002</v>
          </cell>
        </row>
        <row r="48">
          <cell r="A48" t="str">
            <v>E1410000_0048_R</v>
          </cell>
          <cell r="B48">
            <v>1.9755</v>
          </cell>
          <cell r="C48">
            <v>2038.8</v>
          </cell>
        </row>
        <row r="49">
          <cell r="A49" t="str">
            <v>E141B1</v>
          </cell>
          <cell r="B49">
            <v>0.85060000000000002</v>
          </cell>
          <cell r="C49">
            <v>673.8</v>
          </cell>
        </row>
        <row r="50">
          <cell r="A50" t="str">
            <v>E1410000_0050_J</v>
          </cell>
          <cell r="B50">
            <v>2.8260999999999998</v>
          </cell>
          <cell r="C50">
            <v>2709.2</v>
          </cell>
        </row>
        <row r="51">
          <cell r="A51" t="str">
            <v>E200A</v>
          </cell>
          <cell r="B51">
            <v>0.43240000000000001</v>
          </cell>
          <cell r="C51">
            <v>494.1</v>
          </cell>
        </row>
        <row r="52">
          <cell r="A52" t="str">
            <v>E2000000_0077_J</v>
          </cell>
          <cell r="B52">
            <v>0</v>
          </cell>
          <cell r="C52">
            <v>4392.6000000000004</v>
          </cell>
        </row>
        <row r="53">
          <cell r="A53" t="str">
            <v>E2000000_0001_R</v>
          </cell>
          <cell r="B53">
            <v>0</v>
          </cell>
          <cell r="C53">
            <v>4390.5</v>
          </cell>
        </row>
        <row r="54">
          <cell r="A54" t="str">
            <v>E2000000_0001_J</v>
          </cell>
          <cell r="B54">
            <v>0.43240000000000001</v>
          </cell>
          <cell r="C54">
            <v>4725.5</v>
          </cell>
        </row>
        <row r="55">
          <cell r="A55" t="str">
            <v>E1410000_0047_J</v>
          </cell>
          <cell r="B55">
            <v>3.2585000000000002</v>
          </cell>
          <cell r="C55">
            <v>7354.5</v>
          </cell>
        </row>
        <row r="56">
          <cell r="A56" t="str">
            <v>E1410000_0003_R</v>
          </cell>
          <cell r="B56">
            <v>3.2585000000000002</v>
          </cell>
          <cell r="C56">
            <v>7354.8</v>
          </cell>
        </row>
        <row r="57">
          <cell r="A57" t="str">
            <v>E1410000_0003_J</v>
          </cell>
          <cell r="B57">
            <v>3.7833000000000001</v>
          </cell>
          <cell r="C57">
            <v>7947.6</v>
          </cell>
        </row>
        <row r="58">
          <cell r="A58" t="str">
            <v>E1000000_0936_J</v>
          </cell>
          <cell r="B58">
            <v>24.75</v>
          </cell>
          <cell r="C58">
            <v>18436.7</v>
          </cell>
        </row>
        <row r="59">
          <cell r="A59" t="str">
            <v>E1000000_0913_R</v>
          </cell>
          <cell r="B59">
            <v>24.75</v>
          </cell>
          <cell r="C59">
            <v>18310.900000000001</v>
          </cell>
        </row>
        <row r="60">
          <cell r="A60" t="str">
            <v>E1000000_0913_J</v>
          </cell>
          <cell r="B60">
            <v>24.75</v>
          </cell>
          <cell r="C60">
            <v>18310.900000000001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abSelected="1" zoomScaleNormal="100" workbookViewId="0">
      <selection sqref="A1:A3"/>
    </sheetView>
  </sheetViews>
  <sheetFormatPr defaultColWidth="9.140625" defaultRowHeight="15" x14ac:dyDescent="0.25"/>
  <cols>
    <col min="1" max="1" width="16.42578125" style="7" bestFit="1" customWidth="1"/>
    <col min="2" max="2" width="10.7109375" style="16" customWidth="1"/>
    <col min="3" max="3" width="9.140625" style="7" customWidth="1"/>
    <col min="4" max="5" width="9.140625" style="7"/>
    <col min="6" max="6" width="11.7109375" style="7" customWidth="1"/>
    <col min="7" max="7" width="10.42578125" style="7" customWidth="1"/>
    <col min="8" max="8" width="10.85546875" style="7" customWidth="1"/>
    <col min="9" max="10" width="9.140625" style="16" customWidth="1"/>
    <col min="11" max="11" width="11.28515625" style="18" customWidth="1"/>
    <col min="12" max="12" width="13.7109375" style="7" customWidth="1"/>
    <col min="13" max="13" width="13.5703125" style="7" customWidth="1"/>
    <col min="14" max="14" width="10.7109375" style="7" hidden="1" customWidth="1"/>
    <col min="15" max="16384" width="9.140625" style="1"/>
  </cols>
  <sheetData>
    <row r="1" spans="1:14" ht="15.75" customHeight="1" thickBot="1" x14ac:dyDescent="0.3">
      <c r="A1" s="194" t="s">
        <v>2</v>
      </c>
      <c r="B1" s="200" t="s">
        <v>15</v>
      </c>
      <c r="C1" s="197" t="s">
        <v>3</v>
      </c>
      <c r="D1" s="181" t="s">
        <v>16</v>
      </c>
      <c r="E1" s="182"/>
      <c r="F1" s="183"/>
      <c r="G1" s="184" t="s">
        <v>53</v>
      </c>
      <c r="H1" s="185"/>
      <c r="I1" s="189" t="s">
        <v>1</v>
      </c>
      <c r="J1" s="190"/>
      <c r="K1" s="191"/>
      <c r="L1" s="192" t="s">
        <v>13</v>
      </c>
      <c r="M1" s="193"/>
      <c r="N1" s="186" t="s">
        <v>15</v>
      </c>
    </row>
    <row r="2" spans="1:14" s="4" customFormat="1" ht="30" customHeight="1" x14ac:dyDescent="0.25">
      <c r="A2" s="195"/>
      <c r="B2" s="201"/>
      <c r="C2" s="198"/>
      <c r="D2" s="70" t="s">
        <v>0</v>
      </c>
      <c r="E2" s="71" t="s">
        <v>30</v>
      </c>
      <c r="F2" s="130" t="s">
        <v>35</v>
      </c>
      <c r="G2" s="57" t="s">
        <v>31</v>
      </c>
      <c r="H2" s="69" t="s">
        <v>36</v>
      </c>
      <c r="I2" s="132" t="s">
        <v>0</v>
      </c>
      <c r="J2" s="118" t="s">
        <v>30</v>
      </c>
      <c r="K2" s="133" t="s">
        <v>35</v>
      </c>
      <c r="L2" s="2" t="s">
        <v>31</v>
      </c>
      <c r="M2" s="3" t="s">
        <v>36</v>
      </c>
      <c r="N2" s="187"/>
    </row>
    <row r="3" spans="1:14" s="158" customFormat="1" ht="15" customHeight="1" thickBot="1" x14ac:dyDescent="0.3">
      <c r="A3" s="196"/>
      <c r="B3" s="202"/>
      <c r="C3" s="199"/>
      <c r="D3" s="13" t="s">
        <v>9</v>
      </c>
      <c r="E3" s="14" t="s">
        <v>10</v>
      </c>
      <c r="F3" s="131" t="s">
        <v>12</v>
      </c>
      <c r="G3" s="13" t="s">
        <v>11</v>
      </c>
      <c r="H3" s="131" t="s">
        <v>14</v>
      </c>
      <c r="I3" s="134" t="s">
        <v>54</v>
      </c>
      <c r="J3" s="35" t="s">
        <v>55</v>
      </c>
      <c r="K3" s="135" t="s">
        <v>58</v>
      </c>
      <c r="L3" s="134" t="s">
        <v>56</v>
      </c>
      <c r="M3" s="135" t="s">
        <v>57</v>
      </c>
      <c r="N3" s="188"/>
    </row>
    <row r="4" spans="1:14" ht="13.9" customHeight="1" x14ac:dyDescent="0.25">
      <c r="A4" s="120" t="s">
        <v>34</v>
      </c>
      <c r="B4" s="90">
        <v>8562</v>
      </c>
      <c r="C4" s="43">
        <v>0.5</v>
      </c>
      <c r="D4" s="57">
        <v>277</v>
      </c>
      <c r="E4" s="58">
        <v>277</v>
      </c>
      <c r="F4" s="59">
        <v>277</v>
      </c>
      <c r="G4" s="60">
        <f>E4-D4</f>
        <v>0</v>
      </c>
      <c r="H4" s="68">
        <f>F4-D4</f>
        <v>0</v>
      </c>
      <c r="I4" s="45" t="s">
        <v>37</v>
      </c>
      <c r="J4" s="46" t="s">
        <v>37</v>
      </c>
      <c r="K4" s="47" t="s">
        <v>37</v>
      </c>
      <c r="L4" s="60">
        <f>J4-I4</f>
        <v>0</v>
      </c>
      <c r="M4" s="68">
        <f>K4-I4</f>
        <v>0</v>
      </c>
      <c r="N4" s="37"/>
    </row>
    <row r="5" spans="1:14" ht="13.9" customHeight="1" x14ac:dyDescent="0.25">
      <c r="A5" s="117" t="s">
        <v>34</v>
      </c>
      <c r="B5" s="119">
        <v>7786</v>
      </c>
      <c r="C5" s="38">
        <v>0.5</v>
      </c>
      <c r="D5" s="44">
        <v>312</v>
      </c>
      <c r="E5" s="153">
        <v>312</v>
      </c>
      <c r="F5" s="20">
        <v>312</v>
      </c>
      <c r="G5" s="61">
        <f>E5-D5</f>
        <v>0</v>
      </c>
      <c r="H5" s="63">
        <f t="shared" ref="H5:H7" si="0">F5-D5</f>
        <v>0</v>
      </c>
      <c r="I5" s="48" t="s">
        <v>38</v>
      </c>
      <c r="J5" s="39" t="s">
        <v>38</v>
      </c>
      <c r="K5" s="49" t="s">
        <v>38</v>
      </c>
      <c r="L5" s="61">
        <f>J5-I5</f>
        <v>0</v>
      </c>
      <c r="M5" s="63">
        <f>K5-I5</f>
        <v>0</v>
      </c>
      <c r="N5" s="37"/>
    </row>
    <row r="6" spans="1:14" ht="13.9" customHeight="1" x14ac:dyDescent="0.25">
      <c r="A6" s="117" t="s">
        <v>34</v>
      </c>
      <c r="B6" s="119">
        <v>7348</v>
      </c>
      <c r="C6" s="38">
        <v>0.5</v>
      </c>
      <c r="D6" s="44">
        <v>320</v>
      </c>
      <c r="E6" s="153">
        <v>320</v>
      </c>
      <c r="F6" s="20">
        <v>320</v>
      </c>
      <c r="G6" s="61">
        <f t="shared" ref="G6:G7" si="1">E6-D6</f>
        <v>0</v>
      </c>
      <c r="H6" s="63">
        <f t="shared" si="0"/>
        <v>0</v>
      </c>
      <c r="I6" s="48" t="s">
        <v>254</v>
      </c>
      <c r="J6" s="39" t="s">
        <v>196</v>
      </c>
      <c r="K6" s="49" t="s">
        <v>196</v>
      </c>
      <c r="L6" s="61">
        <f t="shared" ref="L6:L7" si="2">J6-I6</f>
        <v>9.9999999999909051E-3</v>
      </c>
      <c r="M6" s="63">
        <f t="shared" ref="M6:M67" si="3">K6-I6</f>
        <v>9.9999999999909051E-3</v>
      </c>
      <c r="N6" s="37"/>
    </row>
    <row r="7" spans="1:14" ht="13.9" customHeight="1" x14ac:dyDescent="0.25">
      <c r="A7" s="117" t="s">
        <v>34</v>
      </c>
      <c r="B7" s="119">
        <v>7253.3</v>
      </c>
      <c r="C7" s="38">
        <v>0.5</v>
      </c>
      <c r="D7" s="44">
        <v>355</v>
      </c>
      <c r="E7" s="153">
        <v>355</v>
      </c>
      <c r="F7" s="20">
        <v>355</v>
      </c>
      <c r="G7" s="61">
        <f t="shared" si="1"/>
        <v>0</v>
      </c>
      <c r="H7" s="63">
        <f t="shared" si="0"/>
        <v>0</v>
      </c>
      <c r="I7" s="48" t="s">
        <v>255</v>
      </c>
      <c r="J7" s="39" t="s">
        <v>162</v>
      </c>
      <c r="K7" s="49" t="s">
        <v>162</v>
      </c>
      <c r="L7" s="61">
        <f t="shared" si="2"/>
        <v>1.0000000000005116E-2</v>
      </c>
      <c r="M7" s="63">
        <f>K7-I7</f>
        <v>1.0000000000005116E-2</v>
      </c>
      <c r="N7" s="37"/>
    </row>
    <row r="8" spans="1:14" ht="13.9" customHeight="1" x14ac:dyDescent="0.25">
      <c r="A8" s="117" t="s">
        <v>34</v>
      </c>
      <c r="B8" s="119">
        <v>7235</v>
      </c>
      <c r="C8" s="38">
        <v>0.5</v>
      </c>
      <c r="D8" s="181" t="s">
        <v>216</v>
      </c>
      <c r="E8" s="182"/>
      <c r="F8" s="183"/>
      <c r="G8" s="62"/>
      <c r="H8" s="65"/>
      <c r="I8" s="50"/>
      <c r="J8" s="40"/>
      <c r="K8" s="51"/>
      <c r="L8" s="62"/>
      <c r="M8" s="65"/>
      <c r="N8" s="37"/>
    </row>
    <row r="9" spans="1:14" ht="13.9" customHeight="1" x14ac:dyDescent="0.25">
      <c r="A9" s="117" t="s">
        <v>34</v>
      </c>
      <c r="B9" s="119">
        <v>7216.8</v>
      </c>
      <c r="C9" s="38">
        <v>0.5</v>
      </c>
      <c r="D9" s="44">
        <v>355</v>
      </c>
      <c r="E9" s="153">
        <v>355</v>
      </c>
      <c r="F9" s="20">
        <v>355</v>
      </c>
      <c r="G9" s="61">
        <f>E9-D9</f>
        <v>0</v>
      </c>
      <c r="H9" s="63">
        <f t="shared" ref="H9" si="4">F9-D9</f>
        <v>0</v>
      </c>
      <c r="I9" s="48" t="s">
        <v>39</v>
      </c>
      <c r="J9" s="39" t="s">
        <v>296</v>
      </c>
      <c r="K9" s="49" t="s">
        <v>296</v>
      </c>
      <c r="L9" s="61">
        <f>J9-I9</f>
        <v>-0.5</v>
      </c>
      <c r="M9" s="63">
        <f t="shared" si="3"/>
        <v>-0.5</v>
      </c>
      <c r="N9" s="37"/>
    </row>
    <row r="10" spans="1:14" ht="13.9" customHeight="1" x14ac:dyDescent="0.25">
      <c r="A10" s="117" t="s">
        <v>34</v>
      </c>
      <c r="B10" s="119">
        <v>7185</v>
      </c>
      <c r="C10" s="38">
        <v>0.5</v>
      </c>
      <c r="D10" s="44">
        <v>355</v>
      </c>
      <c r="E10" s="153">
        <v>355</v>
      </c>
      <c r="F10" s="20">
        <v>355</v>
      </c>
      <c r="G10" s="61">
        <f t="shared" ref="G10" si="5">E10-D10</f>
        <v>0</v>
      </c>
      <c r="H10" s="63">
        <f>F10-D10</f>
        <v>0</v>
      </c>
      <c r="I10" s="48" t="s">
        <v>256</v>
      </c>
      <c r="J10" s="39" t="s">
        <v>63</v>
      </c>
      <c r="K10" s="49" t="s">
        <v>63</v>
      </c>
      <c r="L10" s="61">
        <f t="shared" ref="L10:L73" si="6">J10-I10</f>
        <v>-0.34999999999999432</v>
      </c>
      <c r="M10" s="63">
        <f t="shared" si="3"/>
        <v>-0.34999999999999432</v>
      </c>
      <c r="N10" s="37"/>
    </row>
    <row r="11" spans="1:14" ht="13.9" customHeight="1" x14ac:dyDescent="0.25">
      <c r="A11" s="117" t="s">
        <v>34</v>
      </c>
      <c r="B11" s="119">
        <v>7032</v>
      </c>
      <c r="C11" s="38">
        <v>0.5</v>
      </c>
      <c r="D11" s="181" t="s">
        <v>217</v>
      </c>
      <c r="E11" s="182" t="s">
        <v>251</v>
      </c>
      <c r="F11" s="183" t="s">
        <v>251</v>
      </c>
      <c r="G11" s="64"/>
      <c r="H11" s="65"/>
      <c r="I11" s="50"/>
      <c r="J11" s="40"/>
      <c r="K11" s="51"/>
      <c r="L11" s="64"/>
      <c r="M11" s="65"/>
      <c r="N11" s="37"/>
    </row>
    <row r="12" spans="1:14" ht="13.9" customHeight="1" x14ac:dyDescent="0.25">
      <c r="A12" s="117" t="s">
        <v>34</v>
      </c>
      <c r="B12" s="119">
        <v>6863.3</v>
      </c>
      <c r="C12" s="38">
        <v>0.5</v>
      </c>
      <c r="D12" s="44">
        <v>355</v>
      </c>
      <c r="E12" s="153">
        <v>355</v>
      </c>
      <c r="F12" s="20">
        <v>355</v>
      </c>
      <c r="G12" s="61">
        <f t="shared" ref="G12:G17" si="7">E12-D12</f>
        <v>0</v>
      </c>
      <c r="H12" s="63">
        <f t="shared" ref="H12:H16" si="8">F12-D12</f>
        <v>0</v>
      </c>
      <c r="I12" s="48" t="s">
        <v>40</v>
      </c>
      <c r="J12" s="39" t="s">
        <v>166</v>
      </c>
      <c r="K12" s="49" t="s">
        <v>166</v>
      </c>
      <c r="L12" s="61">
        <f t="shared" si="6"/>
        <v>-0.39000000000000057</v>
      </c>
      <c r="M12" s="63">
        <f t="shared" si="3"/>
        <v>-0.39000000000000057</v>
      </c>
      <c r="N12" s="37"/>
    </row>
    <row r="13" spans="1:14" ht="13.9" customHeight="1" x14ac:dyDescent="0.25">
      <c r="A13" s="117" t="s">
        <v>34</v>
      </c>
      <c r="B13" s="119">
        <v>6832</v>
      </c>
      <c r="C13" s="38">
        <v>0.5</v>
      </c>
      <c r="D13" s="44">
        <v>377</v>
      </c>
      <c r="E13" s="153">
        <v>356</v>
      </c>
      <c r="F13" s="20">
        <v>356</v>
      </c>
      <c r="G13" s="61">
        <f t="shared" si="7"/>
        <v>-21</v>
      </c>
      <c r="H13" s="63">
        <f t="shared" si="8"/>
        <v>-21</v>
      </c>
      <c r="I13" s="48" t="s">
        <v>257</v>
      </c>
      <c r="J13" s="39" t="s">
        <v>249</v>
      </c>
      <c r="K13" s="49" t="s">
        <v>249</v>
      </c>
      <c r="L13" s="61">
        <f t="shared" si="6"/>
        <v>-0.39999999999999147</v>
      </c>
      <c r="M13" s="63">
        <f t="shared" si="3"/>
        <v>-0.39999999999999147</v>
      </c>
      <c r="N13" s="37"/>
    </row>
    <row r="14" spans="1:14" ht="13.9" customHeight="1" x14ac:dyDescent="0.25">
      <c r="A14" s="117" t="s">
        <v>34</v>
      </c>
      <c r="B14" s="119">
        <v>6325</v>
      </c>
      <c r="C14" s="38">
        <v>0.5</v>
      </c>
      <c r="D14" s="44">
        <v>413</v>
      </c>
      <c r="E14" s="153">
        <v>358</v>
      </c>
      <c r="F14" s="20">
        <v>358</v>
      </c>
      <c r="G14" s="61">
        <f t="shared" si="7"/>
        <v>-55</v>
      </c>
      <c r="H14" s="63">
        <f>F14-D14</f>
        <v>-55</v>
      </c>
      <c r="I14" s="48" t="s">
        <v>258</v>
      </c>
      <c r="J14" s="39" t="s">
        <v>119</v>
      </c>
      <c r="K14" s="49" t="s">
        <v>119</v>
      </c>
      <c r="L14" s="61">
        <f t="shared" si="6"/>
        <v>-0.53000000000000114</v>
      </c>
      <c r="M14" s="63">
        <f t="shared" si="3"/>
        <v>-0.53000000000000114</v>
      </c>
      <c r="N14" s="37"/>
    </row>
    <row r="15" spans="1:14" ht="13.9" customHeight="1" x14ac:dyDescent="0.25">
      <c r="A15" s="117" t="s">
        <v>34</v>
      </c>
      <c r="B15" s="119">
        <v>5487</v>
      </c>
      <c r="C15" s="38">
        <v>0.5</v>
      </c>
      <c r="D15" s="44">
        <v>433</v>
      </c>
      <c r="E15" s="153">
        <v>358</v>
      </c>
      <c r="F15" s="20">
        <v>358</v>
      </c>
      <c r="G15" s="61">
        <f>E15-D15</f>
        <v>-75</v>
      </c>
      <c r="H15" s="63">
        <f t="shared" si="8"/>
        <v>-75</v>
      </c>
      <c r="I15" s="48" t="s">
        <v>41</v>
      </c>
      <c r="J15" s="39" t="s">
        <v>297</v>
      </c>
      <c r="K15" s="49" t="s">
        <v>297</v>
      </c>
      <c r="L15" s="61">
        <f t="shared" si="6"/>
        <v>-0.64999999999999147</v>
      </c>
      <c r="M15" s="63">
        <f t="shared" si="3"/>
        <v>-0.64999999999999147</v>
      </c>
      <c r="N15" s="37"/>
    </row>
    <row r="16" spans="1:14" ht="13.9" customHeight="1" x14ac:dyDescent="0.25">
      <c r="A16" s="117" t="s">
        <v>34</v>
      </c>
      <c r="B16" s="119">
        <v>5053</v>
      </c>
      <c r="C16" s="38">
        <v>0.5</v>
      </c>
      <c r="D16" s="44">
        <v>450</v>
      </c>
      <c r="E16" s="153">
        <v>359</v>
      </c>
      <c r="F16" s="20">
        <v>359</v>
      </c>
      <c r="G16" s="61">
        <f t="shared" si="7"/>
        <v>-91</v>
      </c>
      <c r="H16" s="63">
        <f t="shared" si="8"/>
        <v>-91</v>
      </c>
      <c r="I16" s="48" t="s">
        <v>42</v>
      </c>
      <c r="J16" s="39" t="s">
        <v>185</v>
      </c>
      <c r="K16" s="49" t="s">
        <v>185</v>
      </c>
      <c r="L16" s="61">
        <f t="shared" si="6"/>
        <v>-0.64999999999999147</v>
      </c>
      <c r="M16" s="63">
        <f t="shared" si="3"/>
        <v>-0.64999999999999147</v>
      </c>
      <c r="N16" s="37"/>
    </row>
    <row r="17" spans="1:14" ht="13.9" customHeight="1" x14ac:dyDescent="0.25">
      <c r="A17" s="117" t="s">
        <v>34</v>
      </c>
      <c r="B17" s="119">
        <v>4956.5</v>
      </c>
      <c r="C17" s="38">
        <v>0.5</v>
      </c>
      <c r="D17" s="44">
        <v>450</v>
      </c>
      <c r="E17" s="153">
        <v>359</v>
      </c>
      <c r="F17" s="20">
        <v>359</v>
      </c>
      <c r="G17" s="61">
        <f t="shared" si="7"/>
        <v>-91</v>
      </c>
      <c r="H17" s="63">
        <f>F17-D17</f>
        <v>-91</v>
      </c>
      <c r="I17" s="48" t="s">
        <v>259</v>
      </c>
      <c r="J17" s="39" t="s">
        <v>272</v>
      </c>
      <c r="K17" s="49" t="s">
        <v>272</v>
      </c>
      <c r="L17" s="61">
        <f t="shared" si="6"/>
        <v>-0.64000000000000057</v>
      </c>
      <c r="M17" s="63">
        <f t="shared" si="3"/>
        <v>-0.64000000000000057</v>
      </c>
      <c r="N17" s="37"/>
    </row>
    <row r="18" spans="1:14" ht="13.9" customHeight="1" x14ac:dyDescent="0.25">
      <c r="A18" s="117" t="s">
        <v>34</v>
      </c>
      <c r="B18" s="119">
        <v>4934</v>
      </c>
      <c r="C18" s="38">
        <v>0.5</v>
      </c>
      <c r="D18" s="181" t="s">
        <v>218</v>
      </c>
      <c r="E18" s="182" t="s">
        <v>252</v>
      </c>
      <c r="F18" s="183" t="s">
        <v>252</v>
      </c>
      <c r="G18" s="64"/>
      <c r="H18" s="65"/>
      <c r="I18" s="50"/>
      <c r="J18" s="40"/>
      <c r="K18" s="51"/>
      <c r="L18" s="64"/>
      <c r="M18" s="65"/>
      <c r="N18" s="37"/>
    </row>
    <row r="19" spans="1:14" ht="13.9" customHeight="1" x14ac:dyDescent="0.25">
      <c r="A19" s="117" t="s">
        <v>34</v>
      </c>
      <c r="B19" s="119">
        <v>4911.5</v>
      </c>
      <c r="C19" s="38">
        <v>0.5</v>
      </c>
      <c r="D19" s="44">
        <v>450</v>
      </c>
      <c r="E19" s="153">
        <v>359</v>
      </c>
      <c r="F19" s="20">
        <v>359</v>
      </c>
      <c r="G19" s="61">
        <f t="shared" ref="G19:G22" si="9">E19-D19</f>
        <v>-91</v>
      </c>
      <c r="H19" s="63">
        <f t="shared" ref="H19:H22" si="10">F19-D19</f>
        <v>-91</v>
      </c>
      <c r="I19" s="48" t="s">
        <v>43</v>
      </c>
      <c r="J19" s="39" t="s">
        <v>298</v>
      </c>
      <c r="K19" s="49" t="s">
        <v>298</v>
      </c>
      <c r="L19" s="61">
        <f t="shared" si="6"/>
        <v>-0.48999999999999488</v>
      </c>
      <c r="M19" s="63">
        <f t="shared" si="3"/>
        <v>-0.48999999999999488</v>
      </c>
      <c r="N19" s="37"/>
    </row>
    <row r="20" spans="1:14" ht="13.9" customHeight="1" x14ac:dyDescent="0.25">
      <c r="A20" s="117" t="s">
        <v>34</v>
      </c>
      <c r="B20" s="119">
        <v>4854</v>
      </c>
      <c r="C20" s="38">
        <v>0.5</v>
      </c>
      <c r="D20" s="44">
        <v>450</v>
      </c>
      <c r="E20" s="153">
        <v>359</v>
      </c>
      <c r="F20" s="20">
        <v>359</v>
      </c>
      <c r="G20" s="61">
        <f t="shared" si="9"/>
        <v>-91</v>
      </c>
      <c r="H20" s="63">
        <f t="shared" si="10"/>
        <v>-91</v>
      </c>
      <c r="I20" s="48" t="s">
        <v>44</v>
      </c>
      <c r="J20" s="39" t="s">
        <v>299</v>
      </c>
      <c r="K20" s="49" t="s">
        <v>299</v>
      </c>
      <c r="L20" s="61">
        <f t="shared" si="6"/>
        <v>-0.47999999999998977</v>
      </c>
      <c r="M20" s="63">
        <f t="shared" si="3"/>
        <v>-0.47999999999998977</v>
      </c>
      <c r="N20" s="37"/>
    </row>
    <row r="21" spans="1:14" ht="13.9" customHeight="1" x14ac:dyDescent="0.25">
      <c r="A21" s="117" t="s">
        <v>34</v>
      </c>
      <c r="B21" s="119">
        <v>4776</v>
      </c>
      <c r="C21" s="38">
        <v>0.5</v>
      </c>
      <c r="D21" s="44">
        <v>450</v>
      </c>
      <c r="E21" s="153">
        <v>359</v>
      </c>
      <c r="F21" s="20">
        <v>359</v>
      </c>
      <c r="G21" s="61">
        <f t="shared" si="9"/>
        <v>-91</v>
      </c>
      <c r="H21" s="63">
        <f t="shared" si="10"/>
        <v>-91</v>
      </c>
      <c r="I21" s="48" t="s">
        <v>45</v>
      </c>
      <c r="J21" s="39" t="s">
        <v>211</v>
      </c>
      <c r="K21" s="49" t="s">
        <v>211</v>
      </c>
      <c r="L21" s="61">
        <f t="shared" si="6"/>
        <v>-0.47000000000001307</v>
      </c>
      <c r="M21" s="63">
        <f t="shared" si="3"/>
        <v>-0.47000000000001307</v>
      </c>
      <c r="N21" s="37"/>
    </row>
    <row r="22" spans="1:14" ht="13.9" customHeight="1" x14ac:dyDescent="0.25">
      <c r="A22" s="117" t="s">
        <v>34</v>
      </c>
      <c r="B22" s="119">
        <v>4702</v>
      </c>
      <c r="C22" s="38">
        <v>0.5</v>
      </c>
      <c r="D22" s="44">
        <v>453</v>
      </c>
      <c r="E22" s="153">
        <v>359</v>
      </c>
      <c r="F22" s="20">
        <v>359</v>
      </c>
      <c r="G22" s="61">
        <f t="shared" si="9"/>
        <v>-94</v>
      </c>
      <c r="H22" s="63">
        <f t="shared" si="10"/>
        <v>-94</v>
      </c>
      <c r="I22" s="48" t="s">
        <v>46</v>
      </c>
      <c r="J22" s="39" t="s">
        <v>300</v>
      </c>
      <c r="K22" s="49" t="s">
        <v>300</v>
      </c>
      <c r="L22" s="61">
        <f t="shared" si="6"/>
        <v>-0.45999999999999375</v>
      </c>
      <c r="M22" s="63">
        <f t="shared" si="3"/>
        <v>-0.45999999999999375</v>
      </c>
      <c r="N22" s="37"/>
    </row>
    <row r="23" spans="1:14" ht="13.9" customHeight="1" x14ac:dyDescent="0.25">
      <c r="A23" s="117" t="s">
        <v>34</v>
      </c>
      <c r="B23" s="119">
        <v>4676</v>
      </c>
      <c r="C23" s="38">
        <v>0.5</v>
      </c>
      <c r="D23" s="181" t="s">
        <v>219</v>
      </c>
      <c r="E23" s="182" t="s">
        <v>251</v>
      </c>
      <c r="F23" s="183" t="s">
        <v>251</v>
      </c>
      <c r="G23" s="64"/>
      <c r="H23" s="65"/>
      <c r="I23" s="50"/>
      <c r="J23" s="40"/>
      <c r="K23" s="51"/>
      <c r="L23" s="64"/>
      <c r="M23" s="65"/>
      <c r="N23" s="37"/>
    </row>
    <row r="24" spans="1:14" ht="13.9" customHeight="1" x14ac:dyDescent="0.25">
      <c r="A24" s="117" t="s">
        <v>34</v>
      </c>
      <c r="B24" s="119">
        <v>4650.1000000000004</v>
      </c>
      <c r="C24" s="38">
        <v>0.5</v>
      </c>
      <c r="D24" s="44">
        <v>453</v>
      </c>
      <c r="E24" s="153">
        <v>359</v>
      </c>
      <c r="F24" s="20">
        <v>359</v>
      </c>
      <c r="G24" s="61">
        <f t="shared" ref="G24:G30" si="11">E24-D24</f>
        <v>-94</v>
      </c>
      <c r="H24" s="63">
        <f t="shared" ref="H24:H30" si="12">F24-D24</f>
        <v>-94</v>
      </c>
      <c r="I24" s="48" t="s">
        <v>47</v>
      </c>
      <c r="J24" s="39" t="s">
        <v>273</v>
      </c>
      <c r="K24" s="49" t="s">
        <v>273</v>
      </c>
      <c r="L24" s="61">
        <f t="shared" si="6"/>
        <v>-0.45999999999999375</v>
      </c>
      <c r="M24" s="63">
        <f t="shared" si="3"/>
        <v>-0.45999999999999375</v>
      </c>
      <c r="N24" s="37"/>
    </row>
    <row r="25" spans="1:14" ht="13.9" customHeight="1" x14ac:dyDescent="0.25">
      <c r="A25" s="117" t="s">
        <v>34</v>
      </c>
      <c r="B25" s="119">
        <v>4634</v>
      </c>
      <c r="C25" s="38">
        <v>0.5</v>
      </c>
      <c r="D25" s="44">
        <v>453</v>
      </c>
      <c r="E25" s="153">
        <v>359</v>
      </c>
      <c r="F25" s="20">
        <v>359</v>
      </c>
      <c r="G25" s="61">
        <f t="shared" si="11"/>
        <v>-94</v>
      </c>
      <c r="H25" s="63">
        <f t="shared" si="12"/>
        <v>-94</v>
      </c>
      <c r="I25" s="48" t="s">
        <v>48</v>
      </c>
      <c r="J25" s="39" t="s">
        <v>301</v>
      </c>
      <c r="K25" s="49" t="s">
        <v>301</v>
      </c>
      <c r="L25" s="61">
        <f t="shared" si="6"/>
        <v>-0.46999999999999886</v>
      </c>
      <c r="M25" s="63">
        <f t="shared" si="3"/>
        <v>-0.46999999999999886</v>
      </c>
      <c r="N25" s="37"/>
    </row>
    <row r="26" spans="1:14" ht="13.9" customHeight="1" x14ac:dyDescent="0.25">
      <c r="A26" s="117" t="s">
        <v>34</v>
      </c>
      <c r="B26" s="119">
        <v>4095</v>
      </c>
      <c r="C26" s="38">
        <v>0.5</v>
      </c>
      <c r="D26" s="44">
        <v>474</v>
      </c>
      <c r="E26" s="153">
        <v>379</v>
      </c>
      <c r="F26" s="20">
        <v>379</v>
      </c>
      <c r="G26" s="61">
        <f t="shared" si="11"/>
        <v>-95</v>
      </c>
      <c r="H26" s="63">
        <f t="shared" si="12"/>
        <v>-95</v>
      </c>
      <c r="I26" s="48" t="s">
        <v>49</v>
      </c>
      <c r="J26" s="39" t="s">
        <v>302</v>
      </c>
      <c r="K26" s="49" t="s">
        <v>302</v>
      </c>
      <c r="L26" s="61">
        <f t="shared" si="6"/>
        <v>-0.5</v>
      </c>
      <c r="M26" s="63">
        <f t="shared" si="3"/>
        <v>-0.5</v>
      </c>
      <c r="N26" s="37"/>
    </row>
    <row r="27" spans="1:14" ht="13.9" customHeight="1" x14ac:dyDescent="0.25">
      <c r="A27" s="117" t="s">
        <v>34</v>
      </c>
      <c r="B27" s="119">
        <v>2854</v>
      </c>
      <c r="C27" s="38">
        <v>0.5</v>
      </c>
      <c r="D27" s="44">
        <v>525</v>
      </c>
      <c r="E27" s="153">
        <v>429</v>
      </c>
      <c r="F27" s="20">
        <v>429</v>
      </c>
      <c r="G27" s="61">
        <f t="shared" si="11"/>
        <v>-96</v>
      </c>
      <c r="H27" s="63">
        <f t="shared" si="12"/>
        <v>-96</v>
      </c>
      <c r="I27" s="48" t="s">
        <v>260</v>
      </c>
      <c r="J27" s="39" t="s">
        <v>303</v>
      </c>
      <c r="K27" s="49" t="s">
        <v>303</v>
      </c>
      <c r="L27" s="61">
        <f t="shared" si="6"/>
        <v>-0.44000000000001194</v>
      </c>
      <c r="M27" s="63">
        <f t="shared" si="3"/>
        <v>-0.44000000000001194</v>
      </c>
      <c r="N27" s="37"/>
    </row>
    <row r="28" spans="1:14" ht="13.9" customHeight="1" x14ac:dyDescent="0.25">
      <c r="A28" s="117" t="s">
        <v>34</v>
      </c>
      <c r="B28" s="119">
        <v>1977</v>
      </c>
      <c r="C28" s="38">
        <v>0.5</v>
      </c>
      <c r="D28" s="44">
        <v>564</v>
      </c>
      <c r="E28" s="153">
        <v>469</v>
      </c>
      <c r="F28" s="20">
        <v>469</v>
      </c>
      <c r="G28" s="61">
        <f t="shared" si="11"/>
        <v>-95</v>
      </c>
      <c r="H28" s="63">
        <f t="shared" si="12"/>
        <v>-95</v>
      </c>
      <c r="I28" s="48" t="s">
        <v>261</v>
      </c>
      <c r="J28" s="39" t="s">
        <v>304</v>
      </c>
      <c r="K28" s="49" t="s">
        <v>304</v>
      </c>
      <c r="L28" s="61">
        <f t="shared" si="6"/>
        <v>-0.40999999999999659</v>
      </c>
      <c r="M28" s="63">
        <f t="shared" si="3"/>
        <v>-0.40999999999999659</v>
      </c>
      <c r="N28" s="37"/>
    </row>
    <row r="29" spans="1:14" x14ac:dyDescent="0.25">
      <c r="A29" s="117" t="s">
        <v>34</v>
      </c>
      <c r="B29" s="119">
        <v>1212</v>
      </c>
      <c r="C29" s="38">
        <v>0.5</v>
      </c>
      <c r="D29" s="44">
        <v>606</v>
      </c>
      <c r="E29" s="153">
        <v>511</v>
      </c>
      <c r="F29" s="20">
        <v>511</v>
      </c>
      <c r="G29" s="61">
        <f t="shared" si="11"/>
        <v>-95</v>
      </c>
      <c r="H29" s="63">
        <f t="shared" si="12"/>
        <v>-95</v>
      </c>
      <c r="I29" s="48" t="s">
        <v>50</v>
      </c>
      <c r="J29" s="39" t="s">
        <v>305</v>
      </c>
      <c r="K29" s="49" t="s">
        <v>305</v>
      </c>
      <c r="L29" s="61">
        <f t="shared" si="6"/>
        <v>-0.29999999999999716</v>
      </c>
      <c r="M29" s="63">
        <f>K29-I29</f>
        <v>-0.29999999999999716</v>
      </c>
      <c r="N29" s="37"/>
    </row>
    <row r="30" spans="1:14" x14ac:dyDescent="0.25">
      <c r="A30" s="117" t="s">
        <v>34</v>
      </c>
      <c r="B30" s="119">
        <v>1116</v>
      </c>
      <c r="C30" s="38">
        <v>0.5</v>
      </c>
      <c r="D30" s="44">
        <v>606</v>
      </c>
      <c r="E30" s="153">
        <v>511</v>
      </c>
      <c r="F30" s="20">
        <v>511</v>
      </c>
      <c r="G30" s="61">
        <f t="shared" si="11"/>
        <v>-95</v>
      </c>
      <c r="H30" s="63">
        <f t="shared" si="12"/>
        <v>-95</v>
      </c>
      <c r="I30" s="48" t="s">
        <v>262</v>
      </c>
      <c r="J30" s="39" t="s">
        <v>306</v>
      </c>
      <c r="K30" s="49" t="s">
        <v>306</v>
      </c>
      <c r="L30" s="61">
        <f t="shared" si="6"/>
        <v>-0.27000000000001023</v>
      </c>
      <c r="M30" s="63">
        <f t="shared" si="3"/>
        <v>-0.27000000000001023</v>
      </c>
      <c r="N30" s="37"/>
    </row>
    <row r="31" spans="1:14" ht="14.45" customHeight="1" x14ac:dyDescent="0.25">
      <c r="A31" s="117" t="s">
        <v>34</v>
      </c>
      <c r="B31" s="119">
        <v>1082</v>
      </c>
      <c r="C31" s="38">
        <v>0.5</v>
      </c>
      <c r="D31" s="181" t="s">
        <v>220</v>
      </c>
      <c r="E31" s="182" t="s">
        <v>251</v>
      </c>
      <c r="F31" s="183" t="s">
        <v>251</v>
      </c>
      <c r="G31" s="64"/>
      <c r="H31" s="65"/>
      <c r="I31" s="50"/>
      <c r="J31" s="40"/>
      <c r="K31" s="51"/>
      <c r="L31" s="64"/>
      <c r="M31" s="65"/>
      <c r="N31" s="37"/>
    </row>
    <row r="32" spans="1:14" x14ac:dyDescent="0.25">
      <c r="A32" s="117" t="s">
        <v>34</v>
      </c>
      <c r="B32" s="119">
        <v>1048</v>
      </c>
      <c r="C32" s="38">
        <v>0.5</v>
      </c>
      <c r="D32" s="44">
        <v>606</v>
      </c>
      <c r="E32" s="153">
        <v>511</v>
      </c>
      <c r="F32" s="20">
        <v>511</v>
      </c>
      <c r="G32" s="61">
        <f t="shared" ref="G32:G36" si="13">E32-D32</f>
        <v>-95</v>
      </c>
      <c r="H32" s="63">
        <f t="shared" ref="H32:H36" si="14">F32-D32</f>
        <v>-95</v>
      </c>
      <c r="I32" s="48" t="s">
        <v>263</v>
      </c>
      <c r="J32" s="39" t="s">
        <v>307</v>
      </c>
      <c r="K32" s="49" t="s">
        <v>307</v>
      </c>
      <c r="L32" s="61">
        <f t="shared" si="6"/>
        <v>-0.26000000000000512</v>
      </c>
      <c r="M32" s="63">
        <f t="shared" si="3"/>
        <v>-0.26000000000000512</v>
      </c>
      <c r="N32" s="37"/>
    </row>
    <row r="33" spans="1:14" x14ac:dyDescent="0.25">
      <c r="A33" s="117" t="s">
        <v>34</v>
      </c>
      <c r="B33" s="119">
        <v>1024</v>
      </c>
      <c r="C33" s="38">
        <v>0.5</v>
      </c>
      <c r="D33" s="44">
        <v>606</v>
      </c>
      <c r="E33" s="153">
        <v>511</v>
      </c>
      <c r="F33" s="20">
        <v>511</v>
      </c>
      <c r="G33" s="61">
        <f t="shared" si="13"/>
        <v>-95</v>
      </c>
      <c r="H33" s="63">
        <f t="shared" si="14"/>
        <v>-95</v>
      </c>
      <c r="I33" s="48" t="s">
        <v>264</v>
      </c>
      <c r="J33" s="39" t="s">
        <v>308</v>
      </c>
      <c r="K33" s="49" t="s">
        <v>308</v>
      </c>
      <c r="L33" s="61">
        <f t="shared" si="6"/>
        <v>-0.18000000000000682</v>
      </c>
      <c r="M33" s="63">
        <f t="shared" si="3"/>
        <v>-0.18000000000000682</v>
      </c>
      <c r="N33" s="37"/>
    </row>
    <row r="34" spans="1:14" x14ac:dyDescent="0.25">
      <c r="A34" s="117" t="s">
        <v>34</v>
      </c>
      <c r="B34" s="119">
        <v>731</v>
      </c>
      <c r="C34" s="38">
        <v>0.5</v>
      </c>
      <c r="D34" s="44">
        <v>636</v>
      </c>
      <c r="E34" s="153">
        <v>542</v>
      </c>
      <c r="F34" s="20">
        <v>542</v>
      </c>
      <c r="G34" s="61">
        <f t="shared" si="13"/>
        <v>-94</v>
      </c>
      <c r="H34" s="63">
        <f t="shared" si="14"/>
        <v>-94</v>
      </c>
      <c r="I34" s="48" t="s">
        <v>265</v>
      </c>
      <c r="J34" s="39" t="s">
        <v>309</v>
      </c>
      <c r="K34" s="49" t="s">
        <v>309</v>
      </c>
      <c r="L34" s="61">
        <f t="shared" si="6"/>
        <v>-0.16999999999998749</v>
      </c>
      <c r="M34" s="63">
        <f t="shared" si="3"/>
        <v>-0.16999999999998749</v>
      </c>
      <c r="N34" s="37"/>
    </row>
    <row r="35" spans="1:14" x14ac:dyDescent="0.25">
      <c r="A35" s="117" t="s">
        <v>34</v>
      </c>
      <c r="B35" s="119">
        <v>527.70000000000005</v>
      </c>
      <c r="C35" s="38">
        <v>0.5</v>
      </c>
      <c r="D35" s="44">
        <v>653</v>
      </c>
      <c r="E35" s="153">
        <v>560</v>
      </c>
      <c r="F35" s="20">
        <v>560</v>
      </c>
      <c r="G35" s="61">
        <f t="shared" si="13"/>
        <v>-93</v>
      </c>
      <c r="H35" s="63">
        <f t="shared" si="14"/>
        <v>-93</v>
      </c>
      <c r="I35" s="48" t="s">
        <v>51</v>
      </c>
      <c r="J35" s="39" t="s">
        <v>310</v>
      </c>
      <c r="K35" s="49" t="s">
        <v>310</v>
      </c>
      <c r="L35" s="61">
        <f t="shared" si="6"/>
        <v>-0.12999999999999545</v>
      </c>
      <c r="M35" s="63">
        <f t="shared" si="3"/>
        <v>-0.12999999999999545</v>
      </c>
      <c r="N35" s="37"/>
    </row>
    <row r="36" spans="1:14" x14ac:dyDescent="0.25">
      <c r="A36" s="117" t="s">
        <v>34</v>
      </c>
      <c r="B36" s="119">
        <v>196.3</v>
      </c>
      <c r="C36" s="38">
        <v>0.5</v>
      </c>
      <c r="D36" s="44">
        <v>653</v>
      </c>
      <c r="E36" s="153">
        <v>560</v>
      </c>
      <c r="F36" s="20">
        <v>560</v>
      </c>
      <c r="G36" s="61">
        <f t="shared" si="13"/>
        <v>-93</v>
      </c>
      <c r="H36" s="63">
        <f t="shared" si="14"/>
        <v>-93</v>
      </c>
      <c r="I36" s="48" t="s">
        <v>52</v>
      </c>
      <c r="J36" s="39" t="s">
        <v>311</v>
      </c>
      <c r="K36" s="49" t="s">
        <v>311</v>
      </c>
      <c r="L36" s="61">
        <f t="shared" si="6"/>
        <v>-0.10999999999999943</v>
      </c>
      <c r="M36" s="63">
        <f t="shared" si="3"/>
        <v>-0.10999999999999943</v>
      </c>
      <c r="N36" s="37"/>
    </row>
    <row r="37" spans="1:14" ht="14.45" customHeight="1" x14ac:dyDescent="0.25">
      <c r="A37" s="117" t="s">
        <v>34</v>
      </c>
      <c r="B37" s="119">
        <v>160</v>
      </c>
      <c r="C37" s="38">
        <v>0.5</v>
      </c>
      <c r="D37" s="181" t="s">
        <v>221</v>
      </c>
      <c r="E37" s="182" t="s">
        <v>253</v>
      </c>
      <c r="F37" s="183" t="s">
        <v>253</v>
      </c>
      <c r="G37" s="64"/>
      <c r="H37" s="65"/>
      <c r="I37" s="50"/>
      <c r="J37" s="40"/>
      <c r="K37" s="51"/>
      <c r="L37" s="64"/>
      <c r="M37" s="65"/>
      <c r="N37" s="37"/>
    </row>
    <row r="38" spans="1:14" x14ac:dyDescent="0.25">
      <c r="A38" s="117" t="s">
        <v>34</v>
      </c>
      <c r="B38" s="119">
        <v>146.9</v>
      </c>
      <c r="C38" s="38">
        <v>0.5</v>
      </c>
      <c r="D38" s="44">
        <v>653</v>
      </c>
      <c r="E38" s="153">
        <v>560</v>
      </c>
      <c r="F38" s="20">
        <v>560</v>
      </c>
      <c r="G38" s="61">
        <f t="shared" ref="G38:G45" si="15">E38-D38</f>
        <v>-93</v>
      </c>
      <c r="H38" s="63">
        <f t="shared" ref="H38:H45" si="16">F38-D38</f>
        <v>-93</v>
      </c>
      <c r="I38" s="48" t="s">
        <v>52</v>
      </c>
      <c r="J38" s="39" t="s">
        <v>311</v>
      </c>
      <c r="K38" s="49" t="s">
        <v>311</v>
      </c>
      <c r="L38" s="61">
        <f t="shared" si="6"/>
        <v>-0.10999999999999943</v>
      </c>
      <c r="M38" s="63">
        <f t="shared" si="3"/>
        <v>-0.10999999999999943</v>
      </c>
      <c r="N38" s="37"/>
    </row>
    <row r="39" spans="1:14" x14ac:dyDescent="0.25">
      <c r="A39" s="8" t="s">
        <v>4</v>
      </c>
      <c r="B39" s="15" t="s">
        <v>5</v>
      </c>
      <c r="C39" s="38">
        <v>0.5</v>
      </c>
      <c r="D39" s="8">
        <v>2859</v>
      </c>
      <c r="E39" s="28">
        <v>2859</v>
      </c>
      <c r="F39" s="157">
        <v>2859</v>
      </c>
      <c r="G39" s="61">
        <f t="shared" si="15"/>
        <v>0</v>
      </c>
      <c r="H39" s="63">
        <f t="shared" si="16"/>
        <v>0</v>
      </c>
      <c r="I39" s="52">
        <v>99.96</v>
      </c>
      <c r="J39" s="15">
        <v>99.88</v>
      </c>
      <c r="K39" s="53">
        <v>99.88</v>
      </c>
      <c r="L39" s="61">
        <f t="shared" si="6"/>
        <v>-7.9999999999998295E-2</v>
      </c>
      <c r="M39" s="63">
        <f t="shared" si="3"/>
        <v>-7.9999999999998295E-2</v>
      </c>
      <c r="N39" s="9" t="str">
        <f t="shared" ref="N39:N83" si="17">B39</f>
        <v>105083.*</v>
      </c>
    </row>
    <row r="40" spans="1:14" x14ac:dyDescent="0.25">
      <c r="A40" s="8" t="s">
        <v>4</v>
      </c>
      <c r="B40" s="15" t="s">
        <v>6</v>
      </c>
      <c r="C40" s="38">
        <v>0.5</v>
      </c>
      <c r="D40" s="8">
        <v>2876</v>
      </c>
      <c r="E40" s="28">
        <v>2876</v>
      </c>
      <c r="F40" s="157">
        <v>2876</v>
      </c>
      <c r="G40" s="61">
        <f t="shared" si="15"/>
        <v>0</v>
      </c>
      <c r="H40" s="63">
        <f t="shared" si="16"/>
        <v>0</v>
      </c>
      <c r="I40" s="52">
        <v>99.66</v>
      </c>
      <c r="J40" s="15">
        <v>99.57</v>
      </c>
      <c r="K40" s="53">
        <v>99.57</v>
      </c>
      <c r="L40" s="61">
        <f t="shared" si="6"/>
        <v>-9.0000000000003411E-2</v>
      </c>
      <c r="M40" s="63">
        <f t="shared" si="3"/>
        <v>-9.0000000000003411E-2</v>
      </c>
      <c r="N40" s="9" t="str">
        <f t="shared" si="17"/>
        <v>104805.*</v>
      </c>
    </row>
    <row r="41" spans="1:14" x14ac:dyDescent="0.25">
      <c r="A41" s="8" t="s">
        <v>7</v>
      </c>
      <c r="B41" s="15">
        <v>104527</v>
      </c>
      <c r="C41" s="38">
        <v>0.5</v>
      </c>
      <c r="D41" s="8">
        <v>2171</v>
      </c>
      <c r="E41" s="28">
        <v>2155</v>
      </c>
      <c r="F41" s="157">
        <v>2155</v>
      </c>
      <c r="G41" s="61">
        <f t="shared" si="15"/>
        <v>-16</v>
      </c>
      <c r="H41" s="63">
        <f t="shared" si="16"/>
        <v>-16</v>
      </c>
      <c r="I41" s="52">
        <v>99.5</v>
      </c>
      <c r="J41" s="15">
        <v>99.41</v>
      </c>
      <c r="K41" s="53">
        <v>99.41</v>
      </c>
      <c r="L41" s="61">
        <f t="shared" si="6"/>
        <v>-9.0000000000003411E-2</v>
      </c>
      <c r="M41" s="63">
        <f t="shared" si="3"/>
        <v>-9.0000000000003411E-2</v>
      </c>
      <c r="N41" s="9">
        <f t="shared" si="17"/>
        <v>104527</v>
      </c>
    </row>
    <row r="42" spans="1:14" x14ac:dyDescent="0.25">
      <c r="A42" s="8" t="s">
        <v>7</v>
      </c>
      <c r="B42" s="15">
        <v>103364</v>
      </c>
      <c r="C42" s="38">
        <v>0.5</v>
      </c>
      <c r="D42" s="8">
        <v>2306</v>
      </c>
      <c r="E42" s="28">
        <v>2274</v>
      </c>
      <c r="F42" s="157">
        <v>2274</v>
      </c>
      <c r="G42" s="61">
        <f t="shared" si="15"/>
        <v>-32</v>
      </c>
      <c r="H42" s="63">
        <f t="shared" si="16"/>
        <v>-32</v>
      </c>
      <c r="I42" s="52">
        <v>98.82</v>
      </c>
      <c r="J42" s="15">
        <v>98.71</v>
      </c>
      <c r="K42" s="53">
        <v>98.71</v>
      </c>
      <c r="L42" s="61">
        <f t="shared" si="6"/>
        <v>-0.10999999999999943</v>
      </c>
      <c r="M42" s="63">
        <f t="shared" si="3"/>
        <v>-0.10999999999999943</v>
      </c>
      <c r="N42" s="9">
        <f t="shared" si="17"/>
        <v>103364</v>
      </c>
    </row>
    <row r="43" spans="1:14" x14ac:dyDescent="0.25">
      <c r="A43" s="8" t="s">
        <v>7</v>
      </c>
      <c r="B43" s="15">
        <v>102317</v>
      </c>
      <c r="C43" s="38">
        <v>0.5</v>
      </c>
      <c r="D43" s="8">
        <v>2427</v>
      </c>
      <c r="E43" s="28">
        <v>2380</v>
      </c>
      <c r="F43" s="157">
        <v>2380</v>
      </c>
      <c r="G43" s="61">
        <f t="shared" si="15"/>
        <v>-47</v>
      </c>
      <c r="H43" s="63">
        <f t="shared" si="16"/>
        <v>-47</v>
      </c>
      <c r="I43" s="52">
        <v>98.08</v>
      </c>
      <c r="J43" s="15">
        <v>97.97</v>
      </c>
      <c r="K43" s="53">
        <v>97.97</v>
      </c>
      <c r="L43" s="61">
        <f t="shared" si="6"/>
        <v>-0.10999999999999943</v>
      </c>
      <c r="M43" s="63">
        <f t="shared" si="3"/>
        <v>-0.10999999999999943</v>
      </c>
      <c r="N43" s="9">
        <f t="shared" si="17"/>
        <v>102317</v>
      </c>
    </row>
    <row r="44" spans="1:14" x14ac:dyDescent="0.25">
      <c r="A44" s="8" t="s">
        <v>7</v>
      </c>
      <c r="B44" s="15">
        <v>101430</v>
      </c>
      <c r="C44" s="38">
        <v>0.5</v>
      </c>
      <c r="D44" s="8">
        <v>2528</v>
      </c>
      <c r="E44" s="28">
        <v>2467</v>
      </c>
      <c r="F44" s="157">
        <v>2467</v>
      </c>
      <c r="G44" s="61">
        <f t="shared" si="15"/>
        <v>-61</v>
      </c>
      <c r="H44" s="63">
        <f t="shared" si="16"/>
        <v>-61</v>
      </c>
      <c r="I44" s="52">
        <v>97.35</v>
      </c>
      <c r="J44" s="15">
        <v>97.23</v>
      </c>
      <c r="K44" s="53">
        <v>97.23</v>
      </c>
      <c r="L44" s="61">
        <f t="shared" si="6"/>
        <v>-0.11999999999999034</v>
      </c>
      <c r="M44" s="63">
        <f t="shared" si="3"/>
        <v>-0.11999999999999034</v>
      </c>
      <c r="N44" s="9">
        <f t="shared" si="17"/>
        <v>101430</v>
      </c>
    </row>
    <row r="45" spans="1:14" x14ac:dyDescent="0.25">
      <c r="A45" s="8" t="s">
        <v>7</v>
      </c>
      <c r="B45" s="15">
        <v>101325</v>
      </c>
      <c r="C45" s="38">
        <v>0.5</v>
      </c>
      <c r="D45" s="8">
        <v>2528</v>
      </c>
      <c r="E45" s="28">
        <v>2467</v>
      </c>
      <c r="F45" s="157">
        <v>2467</v>
      </c>
      <c r="G45" s="61">
        <f t="shared" si="15"/>
        <v>-61</v>
      </c>
      <c r="H45" s="63">
        <f t="shared" si="16"/>
        <v>-61</v>
      </c>
      <c r="I45" s="52">
        <v>97.25</v>
      </c>
      <c r="J45" s="15">
        <v>97.14</v>
      </c>
      <c r="K45" s="53">
        <v>97.14</v>
      </c>
      <c r="L45" s="61">
        <f t="shared" si="6"/>
        <v>-0.10999999999999943</v>
      </c>
      <c r="M45" s="63">
        <f t="shared" si="3"/>
        <v>-0.10999999999999943</v>
      </c>
      <c r="N45" s="9">
        <f t="shared" si="17"/>
        <v>101325</v>
      </c>
    </row>
    <row r="46" spans="1:14" ht="14.45" customHeight="1" x14ac:dyDescent="0.25">
      <c r="A46" s="8" t="s">
        <v>7</v>
      </c>
      <c r="B46" s="15">
        <v>101296</v>
      </c>
      <c r="C46" s="38">
        <v>0.5</v>
      </c>
      <c r="D46" s="181" t="s">
        <v>26</v>
      </c>
      <c r="E46" s="182" t="s">
        <v>251</v>
      </c>
      <c r="F46" s="183" t="s">
        <v>251</v>
      </c>
      <c r="G46" s="64"/>
      <c r="H46" s="65"/>
      <c r="I46" s="154"/>
      <c r="J46" s="155"/>
      <c r="K46" s="156"/>
      <c r="L46" s="64"/>
      <c r="M46" s="65"/>
      <c r="N46" s="9">
        <f t="shared" si="17"/>
        <v>101296</v>
      </c>
    </row>
    <row r="47" spans="1:14" x14ac:dyDescent="0.25">
      <c r="A47" s="8" t="s">
        <v>7</v>
      </c>
      <c r="B47" s="15">
        <v>101274</v>
      </c>
      <c r="C47" s="38">
        <v>0.5</v>
      </c>
      <c r="D47" s="8">
        <v>2528</v>
      </c>
      <c r="E47" s="28">
        <v>2467</v>
      </c>
      <c r="F47" s="157">
        <v>2467</v>
      </c>
      <c r="G47" s="61">
        <f t="shared" ref="G47:G52" si="18">E47-D47</f>
        <v>-61</v>
      </c>
      <c r="H47" s="63">
        <f t="shared" ref="H47:H52" si="19">F47-D47</f>
        <v>-61</v>
      </c>
      <c r="I47" s="52">
        <v>97.17</v>
      </c>
      <c r="J47" s="15">
        <v>97.06</v>
      </c>
      <c r="K47" s="53">
        <v>97.06</v>
      </c>
      <c r="L47" s="61">
        <f t="shared" si="6"/>
        <v>-0.10999999999999943</v>
      </c>
      <c r="M47" s="63">
        <f t="shared" si="3"/>
        <v>-0.10999999999999943</v>
      </c>
      <c r="N47" s="9">
        <f t="shared" si="17"/>
        <v>101274</v>
      </c>
    </row>
    <row r="48" spans="1:14" x14ac:dyDescent="0.25">
      <c r="A48" s="8" t="s">
        <v>7</v>
      </c>
      <c r="B48" s="15">
        <v>101172</v>
      </c>
      <c r="C48" s="38">
        <v>0.5</v>
      </c>
      <c r="D48" s="8">
        <v>2528</v>
      </c>
      <c r="E48" s="28">
        <v>2467</v>
      </c>
      <c r="F48" s="157">
        <v>2467</v>
      </c>
      <c r="G48" s="61">
        <f t="shared" si="18"/>
        <v>-61</v>
      </c>
      <c r="H48" s="63">
        <f t="shared" si="19"/>
        <v>-61</v>
      </c>
      <c r="I48" s="52">
        <v>97.08</v>
      </c>
      <c r="J48" s="15">
        <v>96.97</v>
      </c>
      <c r="K48" s="53">
        <v>96.97</v>
      </c>
      <c r="L48" s="61">
        <f t="shared" si="6"/>
        <v>-0.10999999999999943</v>
      </c>
      <c r="M48" s="63">
        <f t="shared" si="3"/>
        <v>-0.10999999999999943</v>
      </c>
      <c r="N48" s="9">
        <f t="shared" si="17"/>
        <v>101172</v>
      </c>
    </row>
    <row r="49" spans="1:14" x14ac:dyDescent="0.25">
      <c r="A49" s="8" t="s">
        <v>8</v>
      </c>
      <c r="B49" s="15">
        <v>100723</v>
      </c>
      <c r="C49" s="38">
        <v>0.5</v>
      </c>
      <c r="D49" s="8">
        <v>2629</v>
      </c>
      <c r="E49" s="28">
        <v>2570</v>
      </c>
      <c r="F49" s="157">
        <v>2570</v>
      </c>
      <c r="G49" s="61">
        <f t="shared" si="18"/>
        <v>-59</v>
      </c>
      <c r="H49" s="63">
        <f t="shared" si="19"/>
        <v>-59</v>
      </c>
      <c r="I49" s="52">
        <v>96.66</v>
      </c>
      <c r="J49" s="15">
        <v>96.55</v>
      </c>
      <c r="K49" s="53">
        <v>96.55</v>
      </c>
      <c r="L49" s="61">
        <f t="shared" si="6"/>
        <v>-0.10999999999999943</v>
      </c>
      <c r="M49" s="63">
        <f t="shared" si="3"/>
        <v>-0.10999999999999943</v>
      </c>
      <c r="N49" s="9">
        <f t="shared" si="17"/>
        <v>100723</v>
      </c>
    </row>
    <row r="50" spans="1:14" x14ac:dyDescent="0.25">
      <c r="A50" s="8" t="s">
        <v>8</v>
      </c>
      <c r="B50" s="15">
        <v>99963</v>
      </c>
      <c r="C50" s="38">
        <v>0.5</v>
      </c>
      <c r="D50" s="8">
        <v>2629</v>
      </c>
      <c r="E50" s="28">
        <v>2570</v>
      </c>
      <c r="F50" s="157">
        <v>2570</v>
      </c>
      <c r="G50" s="61">
        <f t="shared" si="18"/>
        <v>-59</v>
      </c>
      <c r="H50" s="63">
        <f t="shared" si="19"/>
        <v>-59</v>
      </c>
      <c r="I50" s="52">
        <v>96.13</v>
      </c>
      <c r="J50" s="15">
        <v>96.02</v>
      </c>
      <c r="K50" s="53">
        <v>96.02</v>
      </c>
      <c r="L50" s="61">
        <f t="shared" si="6"/>
        <v>-0.10999999999999943</v>
      </c>
      <c r="M50" s="63">
        <f t="shared" si="3"/>
        <v>-0.10999999999999943</v>
      </c>
      <c r="N50" s="9">
        <f t="shared" si="17"/>
        <v>99963</v>
      </c>
    </row>
    <row r="51" spans="1:14" x14ac:dyDescent="0.25">
      <c r="A51" s="8" t="s">
        <v>8</v>
      </c>
      <c r="B51" s="15">
        <v>99304</v>
      </c>
      <c r="C51" s="38">
        <v>0.5</v>
      </c>
      <c r="D51" s="8">
        <v>2629</v>
      </c>
      <c r="E51" s="28">
        <v>2570</v>
      </c>
      <c r="F51" s="157">
        <v>2570</v>
      </c>
      <c r="G51" s="61">
        <f t="shared" si="18"/>
        <v>-59</v>
      </c>
      <c r="H51" s="63">
        <f t="shared" si="19"/>
        <v>-59</v>
      </c>
      <c r="I51" s="52">
        <v>95.73</v>
      </c>
      <c r="J51" s="15">
        <v>95.62</v>
      </c>
      <c r="K51" s="53">
        <v>95.62</v>
      </c>
      <c r="L51" s="61">
        <f t="shared" si="6"/>
        <v>-0.10999999999999943</v>
      </c>
      <c r="M51" s="63">
        <f t="shared" si="3"/>
        <v>-0.10999999999999943</v>
      </c>
      <c r="N51" s="9">
        <f t="shared" si="17"/>
        <v>99304</v>
      </c>
    </row>
    <row r="52" spans="1:14" x14ac:dyDescent="0.25">
      <c r="A52" s="8" t="s">
        <v>8</v>
      </c>
      <c r="B52" s="15">
        <v>99202</v>
      </c>
      <c r="C52" s="38">
        <v>0.5</v>
      </c>
      <c r="D52" s="8">
        <v>2629</v>
      </c>
      <c r="E52" s="28">
        <v>2570</v>
      </c>
      <c r="F52" s="157">
        <v>2570</v>
      </c>
      <c r="G52" s="61">
        <f t="shared" si="18"/>
        <v>-59</v>
      </c>
      <c r="H52" s="63">
        <f t="shared" si="19"/>
        <v>-59</v>
      </c>
      <c r="I52" s="52">
        <v>95.67</v>
      </c>
      <c r="J52" s="15">
        <v>95.56</v>
      </c>
      <c r="K52" s="53">
        <v>95.56</v>
      </c>
      <c r="L52" s="61">
        <f t="shared" si="6"/>
        <v>-0.10999999999999943</v>
      </c>
      <c r="M52" s="63">
        <f t="shared" si="3"/>
        <v>-0.10999999999999943</v>
      </c>
      <c r="N52" s="9">
        <f t="shared" si="17"/>
        <v>99202</v>
      </c>
    </row>
    <row r="53" spans="1:14" ht="14.45" customHeight="1" x14ac:dyDescent="0.25">
      <c r="A53" s="8" t="s">
        <v>8</v>
      </c>
      <c r="B53" s="15">
        <v>99176</v>
      </c>
      <c r="C53" s="38">
        <v>0.5</v>
      </c>
      <c r="D53" s="181" t="s">
        <v>27</v>
      </c>
      <c r="E53" s="182" t="s">
        <v>251</v>
      </c>
      <c r="F53" s="183" t="s">
        <v>251</v>
      </c>
      <c r="G53" s="64"/>
      <c r="H53" s="65"/>
      <c r="I53" s="154"/>
      <c r="J53" s="155"/>
      <c r="K53" s="156"/>
      <c r="L53" s="64"/>
      <c r="M53" s="65"/>
      <c r="N53" s="9">
        <f t="shared" si="17"/>
        <v>99176</v>
      </c>
    </row>
    <row r="54" spans="1:14" x14ac:dyDescent="0.25">
      <c r="A54" s="8" t="s">
        <v>8</v>
      </c>
      <c r="B54" s="15">
        <v>99154</v>
      </c>
      <c r="C54" s="38">
        <v>0.5</v>
      </c>
      <c r="D54" s="8">
        <v>2629</v>
      </c>
      <c r="E54" s="28">
        <v>2570</v>
      </c>
      <c r="F54" s="157">
        <v>2570</v>
      </c>
      <c r="G54" s="61">
        <f t="shared" ref="G54:G58" si="20">E54-D54</f>
        <v>-59</v>
      </c>
      <c r="H54" s="63">
        <f t="shared" ref="H54:H58" si="21">F54-D54</f>
        <v>-59</v>
      </c>
      <c r="I54" s="52">
        <v>94.51</v>
      </c>
      <c r="J54" s="15">
        <v>94.4</v>
      </c>
      <c r="K54" s="53">
        <v>94.4</v>
      </c>
      <c r="L54" s="61">
        <f t="shared" si="6"/>
        <v>-0.10999999999999943</v>
      </c>
      <c r="M54" s="63">
        <f t="shared" si="3"/>
        <v>-0.10999999999999943</v>
      </c>
      <c r="N54" s="9">
        <f t="shared" si="17"/>
        <v>99154</v>
      </c>
    </row>
    <row r="55" spans="1:14" x14ac:dyDescent="0.25">
      <c r="A55" s="8" t="s">
        <v>8</v>
      </c>
      <c r="B55" s="15">
        <v>99044</v>
      </c>
      <c r="C55" s="38">
        <v>0.5</v>
      </c>
      <c r="D55" s="8">
        <v>2629</v>
      </c>
      <c r="E55" s="28">
        <v>2570</v>
      </c>
      <c r="F55" s="157">
        <v>2570</v>
      </c>
      <c r="G55" s="61">
        <f t="shared" si="20"/>
        <v>-59</v>
      </c>
      <c r="H55" s="63">
        <f t="shared" si="21"/>
        <v>-59</v>
      </c>
      <c r="I55" s="52">
        <v>94.13</v>
      </c>
      <c r="J55" s="15">
        <v>94.03</v>
      </c>
      <c r="K55" s="53">
        <v>94.03</v>
      </c>
      <c r="L55" s="61">
        <f t="shared" si="6"/>
        <v>-9.9999999999994316E-2</v>
      </c>
      <c r="M55" s="63">
        <f t="shared" si="3"/>
        <v>-9.9999999999994316E-2</v>
      </c>
      <c r="N55" s="9">
        <f t="shared" si="17"/>
        <v>99044</v>
      </c>
    </row>
    <row r="56" spans="1:14" x14ac:dyDescent="0.25">
      <c r="A56" s="8" t="s">
        <v>8</v>
      </c>
      <c r="B56" s="15">
        <v>98564</v>
      </c>
      <c r="C56" s="38">
        <v>0.5</v>
      </c>
      <c r="D56" s="8">
        <v>2732</v>
      </c>
      <c r="E56" s="28">
        <v>2674</v>
      </c>
      <c r="F56" s="157">
        <v>2674</v>
      </c>
      <c r="G56" s="61">
        <f t="shared" si="20"/>
        <v>-58</v>
      </c>
      <c r="H56" s="63">
        <f t="shared" si="21"/>
        <v>-58</v>
      </c>
      <c r="I56" s="52">
        <v>93.45</v>
      </c>
      <c r="J56" s="15">
        <v>93.34</v>
      </c>
      <c r="K56" s="53">
        <v>93.34</v>
      </c>
      <c r="L56" s="61">
        <f t="shared" si="6"/>
        <v>-0.10999999999999943</v>
      </c>
      <c r="M56" s="63">
        <f t="shared" si="3"/>
        <v>-0.10999999999999943</v>
      </c>
      <c r="N56" s="9">
        <f t="shared" si="17"/>
        <v>98564</v>
      </c>
    </row>
    <row r="57" spans="1:14" x14ac:dyDescent="0.25">
      <c r="A57" s="8" t="s">
        <v>8</v>
      </c>
      <c r="B57" s="15">
        <v>97673</v>
      </c>
      <c r="C57" s="38">
        <v>0.5</v>
      </c>
      <c r="D57" s="8">
        <v>2732</v>
      </c>
      <c r="E57" s="28">
        <v>2674</v>
      </c>
      <c r="F57" s="157">
        <v>2674</v>
      </c>
      <c r="G57" s="61">
        <f t="shared" si="20"/>
        <v>-58</v>
      </c>
      <c r="H57" s="63">
        <f t="shared" si="21"/>
        <v>-58</v>
      </c>
      <c r="I57" s="52">
        <v>91.62</v>
      </c>
      <c r="J57" s="15">
        <v>91.52</v>
      </c>
      <c r="K57" s="53">
        <v>91.52</v>
      </c>
      <c r="L57" s="61">
        <f t="shared" si="6"/>
        <v>-0.10000000000000853</v>
      </c>
      <c r="M57" s="63">
        <f t="shared" si="3"/>
        <v>-0.10000000000000853</v>
      </c>
      <c r="N57" s="9">
        <f t="shared" si="17"/>
        <v>97673</v>
      </c>
    </row>
    <row r="58" spans="1:14" x14ac:dyDescent="0.25">
      <c r="A58" s="8" t="s">
        <v>8</v>
      </c>
      <c r="B58" s="15">
        <v>97571</v>
      </c>
      <c r="C58" s="38">
        <v>0.5</v>
      </c>
      <c r="D58" s="8">
        <v>2732</v>
      </c>
      <c r="E58" s="28">
        <v>2674</v>
      </c>
      <c r="F58" s="157">
        <v>2674</v>
      </c>
      <c r="G58" s="61">
        <f t="shared" si="20"/>
        <v>-58</v>
      </c>
      <c r="H58" s="63">
        <f t="shared" si="21"/>
        <v>-58</v>
      </c>
      <c r="I58" s="52">
        <v>91.41</v>
      </c>
      <c r="J58" s="15">
        <v>91.31</v>
      </c>
      <c r="K58" s="53">
        <v>91.31</v>
      </c>
      <c r="L58" s="61">
        <f t="shared" si="6"/>
        <v>-9.9999999999994316E-2</v>
      </c>
      <c r="M58" s="63">
        <f t="shared" si="3"/>
        <v>-9.9999999999994316E-2</v>
      </c>
      <c r="N58" s="9">
        <f t="shared" si="17"/>
        <v>97571</v>
      </c>
    </row>
    <row r="59" spans="1:14" ht="14.45" customHeight="1" x14ac:dyDescent="0.25">
      <c r="A59" s="8" t="s">
        <v>8</v>
      </c>
      <c r="B59" s="15">
        <v>97558</v>
      </c>
      <c r="C59" s="38">
        <v>0.5</v>
      </c>
      <c r="D59" s="181" t="s">
        <v>17</v>
      </c>
      <c r="E59" s="182" t="s">
        <v>251</v>
      </c>
      <c r="F59" s="183" t="s">
        <v>251</v>
      </c>
      <c r="G59" s="64"/>
      <c r="H59" s="65"/>
      <c r="I59" s="154"/>
      <c r="J59" s="155"/>
      <c r="K59" s="156"/>
      <c r="L59" s="64"/>
      <c r="M59" s="65"/>
      <c r="N59" s="9">
        <f>B59</f>
        <v>97558</v>
      </c>
    </row>
    <row r="60" spans="1:14" x14ac:dyDescent="0.25">
      <c r="A60" s="8" t="s">
        <v>8</v>
      </c>
      <c r="B60" s="15">
        <v>97546</v>
      </c>
      <c r="C60" s="38">
        <v>0.5</v>
      </c>
      <c r="D60" s="8">
        <v>2732</v>
      </c>
      <c r="E60" s="28">
        <v>2674</v>
      </c>
      <c r="F60" s="157">
        <v>2674</v>
      </c>
      <c r="G60" s="61">
        <f t="shared" ref="G60:G64" si="22">E60-D60</f>
        <v>-58</v>
      </c>
      <c r="H60" s="63">
        <f t="shared" ref="H60:H64" si="23">F60-D60</f>
        <v>-58</v>
      </c>
      <c r="I60" s="52">
        <v>91.2</v>
      </c>
      <c r="J60" s="15">
        <v>91.11</v>
      </c>
      <c r="K60" s="53">
        <v>91.11</v>
      </c>
      <c r="L60" s="61">
        <f t="shared" si="6"/>
        <v>-9.0000000000003411E-2</v>
      </c>
      <c r="M60" s="63">
        <f t="shared" si="3"/>
        <v>-9.0000000000003411E-2</v>
      </c>
      <c r="N60" s="9">
        <f t="shared" si="17"/>
        <v>97546</v>
      </c>
    </row>
    <row r="61" spans="1:14" x14ac:dyDescent="0.25">
      <c r="A61" s="8" t="s">
        <v>8</v>
      </c>
      <c r="B61" s="15">
        <v>97445</v>
      </c>
      <c r="C61" s="38">
        <v>0.5</v>
      </c>
      <c r="D61" s="8">
        <v>2732</v>
      </c>
      <c r="E61" s="28">
        <v>2674</v>
      </c>
      <c r="F61" s="157">
        <v>2674</v>
      </c>
      <c r="G61" s="61">
        <f t="shared" si="22"/>
        <v>-58</v>
      </c>
      <c r="H61" s="63">
        <f t="shared" si="23"/>
        <v>-58</v>
      </c>
      <c r="I61" s="52">
        <v>91.08</v>
      </c>
      <c r="J61" s="15">
        <v>90.99</v>
      </c>
      <c r="K61" s="53">
        <v>90.99</v>
      </c>
      <c r="L61" s="61">
        <f t="shared" si="6"/>
        <v>-9.0000000000003411E-2</v>
      </c>
      <c r="M61" s="63">
        <f t="shared" si="3"/>
        <v>-9.0000000000003411E-2</v>
      </c>
      <c r="N61" s="9">
        <f t="shared" si="17"/>
        <v>97445</v>
      </c>
    </row>
    <row r="62" spans="1:14" x14ac:dyDescent="0.25">
      <c r="A62" s="8" t="s">
        <v>8</v>
      </c>
      <c r="B62" s="15">
        <v>97054</v>
      </c>
      <c r="C62" s="38">
        <v>0.5</v>
      </c>
      <c r="D62" s="8">
        <v>2732</v>
      </c>
      <c r="E62" s="28">
        <v>2674</v>
      </c>
      <c r="F62" s="157">
        <v>2674</v>
      </c>
      <c r="G62" s="61">
        <f t="shared" si="22"/>
        <v>-58</v>
      </c>
      <c r="H62" s="63">
        <f t="shared" si="23"/>
        <v>-58</v>
      </c>
      <c r="I62" s="52">
        <v>90.81</v>
      </c>
      <c r="J62" s="15">
        <v>90.71</v>
      </c>
      <c r="K62" s="53">
        <v>90.71</v>
      </c>
      <c r="L62" s="61">
        <f t="shared" si="6"/>
        <v>-0.10000000000000853</v>
      </c>
      <c r="M62" s="63">
        <f t="shared" si="3"/>
        <v>-0.10000000000000853</v>
      </c>
      <c r="N62" s="9">
        <f t="shared" si="17"/>
        <v>97054</v>
      </c>
    </row>
    <row r="63" spans="1:14" x14ac:dyDescent="0.25">
      <c r="A63" s="8" t="s">
        <v>8</v>
      </c>
      <c r="B63" s="15">
        <v>96688</v>
      </c>
      <c r="C63" s="38">
        <v>0.5</v>
      </c>
      <c r="D63" s="8">
        <v>2732</v>
      </c>
      <c r="E63" s="28">
        <v>2674</v>
      </c>
      <c r="F63" s="157">
        <v>2674</v>
      </c>
      <c r="G63" s="61">
        <f t="shared" si="22"/>
        <v>-58</v>
      </c>
      <c r="H63" s="63">
        <f t="shared" si="23"/>
        <v>-58</v>
      </c>
      <c r="I63" s="52">
        <v>90.7</v>
      </c>
      <c r="J63" s="15">
        <v>90.61</v>
      </c>
      <c r="K63" s="53">
        <v>90.61</v>
      </c>
      <c r="L63" s="61">
        <f t="shared" si="6"/>
        <v>-9.0000000000003411E-2</v>
      </c>
      <c r="M63" s="63">
        <f t="shared" si="3"/>
        <v>-9.0000000000003411E-2</v>
      </c>
      <c r="N63" s="9">
        <f t="shared" si="17"/>
        <v>96688</v>
      </c>
    </row>
    <row r="64" spans="1:14" x14ac:dyDescent="0.25">
      <c r="A64" s="8" t="s">
        <v>8</v>
      </c>
      <c r="B64" s="15">
        <v>96586</v>
      </c>
      <c r="C64" s="38">
        <v>0.5</v>
      </c>
      <c r="D64" s="8">
        <v>2732</v>
      </c>
      <c r="E64" s="28">
        <v>2674</v>
      </c>
      <c r="F64" s="157">
        <v>2674</v>
      </c>
      <c r="G64" s="61">
        <f t="shared" si="22"/>
        <v>-58</v>
      </c>
      <c r="H64" s="63">
        <f t="shared" si="23"/>
        <v>-58</v>
      </c>
      <c r="I64" s="52">
        <v>90.68</v>
      </c>
      <c r="J64" s="15">
        <v>90.59</v>
      </c>
      <c r="K64" s="53">
        <v>90.59</v>
      </c>
      <c r="L64" s="61">
        <f t="shared" si="6"/>
        <v>-9.0000000000003411E-2</v>
      </c>
      <c r="M64" s="63">
        <f t="shared" si="3"/>
        <v>-9.0000000000003411E-2</v>
      </c>
      <c r="N64" s="9">
        <f t="shared" si="17"/>
        <v>96586</v>
      </c>
    </row>
    <row r="65" spans="1:14" ht="14.45" customHeight="1" x14ac:dyDescent="0.25">
      <c r="A65" s="8" t="s">
        <v>8</v>
      </c>
      <c r="B65" s="15">
        <v>96552.5</v>
      </c>
      <c r="C65" s="38">
        <v>0.5</v>
      </c>
      <c r="D65" s="181" t="s">
        <v>23</v>
      </c>
      <c r="E65" s="182" t="s">
        <v>251</v>
      </c>
      <c r="F65" s="183" t="s">
        <v>251</v>
      </c>
      <c r="G65" s="64"/>
      <c r="H65" s="65"/>
      <c r="I65" s="154"/>
      <c r="J65" s="155"/>
      <c r="K65" s="156"/>
      <c r="L65" s="64"/>
      <c r="M65" s="65"/>
      <c r="N65" s="9">
        <f t="shared" si="17"/>
        <v>96552.5</v>
      </c>
    </row>
    <row r="66" spans="1:14" x14ac:dyDescent="0.25">
      <c r="A66" s="8" t="s">
        <v>8</v>
      </c>
      <c r="B66" s="15">
        <v>96514</v>
      </c>
      <c r="C66" s="38">
        <v>0.5</v>
      </c>
      <c r="D66" s="8">
        <v>2732</v>
      </c>
      <c r="E66" s="28">
        <v>2674</v>
      </c>
      <c r="F66" s="157">
        <v>2674</v>
      </c>
      <c r="G66" s="61">
        <f t="shared" ref="G66:G67" si="24">E66-D66</f>
        <v>-58</v>
      </c>
      <c r="H66" s="63">
        <f t="shared" ref="H66:H67" si="25">F66-D66</f>
        <v>-58</v>
      </c>
      <c r="I66" s="52">
        <v>90.65</v>
      </c>
      <c r="J66" s="15">
        <v>90.55</v>
      </c>
      <c r="K66" s="53">
        <v>90.55</v>
      </c>
      <c r="L66" s="61">
        <f t="shared" si="6"/>
        <v>-0.10000000000000853</v>
      </c>
      <c r="M66" s="63">
        <f t="shared" si="3"/>
        <v>-0.10000000000000853</v>
      </c>
      <c r="N66" s="9">
        <f t="shared" si="17"/>
        <v>96514</v>
      </c>
    </row>
    <row r="67" spans="1:14" x14ac:dyDescent="0.25">
      <c r="A67" s="8" t="s">
        <v>8</v>
      </c>
      <c r="B67" s="15">
        <v>96459</v>
      </c>
      <c r="C67" s="38">
        <v>0.5</v>
      </c>
      <c r="D67" s="8">
        <v>2751</v>
      </c>
      <c r="E67" s="28">
        <v>2693</v>
      </c>
      <c r="F67" s="157">
        <v>2693</v>
      </c>
      <c r="G67" s="61">
        <f t="shared" si="24"/>
        <v>-58</v>
      </c>
      <c r="H67" s="63">
        <f t="shared" si="25"/>
        <v>-58</v>
      </c>
      <c r="I67" s="52">
        <v>90.55</v>
      </c>
      <c r="J67" s="15">
        <v>90.46</v>
      </c>
      <c r="K67" s="53">
        <v>90.46</v>
      </c>
      <c r="L67" s="61">
        <f t="shared" si="6"/>
        <v>-9.0000000000003411E-2</v>
      </c>
      <c r="M67" s="63">
        <f t="shared" si="3"/>
        <v>-9.0000000000003411E-2</v>
      </c>
      <c r="N67" s="9">
        <f t="shared" si="17"/>
        <v>96459</v>
      </c>
    </row>
    <row r="68" spans="1:14" ht="14.45" customHeight="1" x14ac:dyDescent="0.25">
      <c r="A68" s="8" t="s">
        <v>8</v>
      </c>
      <c r="B68" s="15">
        <v>96380.5</v>
      </c>
      <c r="C68" s="38">
        <v>0.5</v>
      </c>
      <c r="D68" s="181" t="s">
        <v>24</v>
      </c>
      <c r="E68" s="182" t="s">
        <v>251</v>
      </c>
      <c r="F68" s="183" t="s">
        <v>251</v>
      </c>
      <c r="G68" s="62"/>
      <c r="H68" s="65"/>
      <c r="I68" s="154"/>
      <c r="J68" s="155"/>
      <c r="K68" s="156"/>
      <c r="L68" s="62"/>
      <c r="M68" s="65"/>
      <c r="N68" s="9">
        <f t="shared" si="17"/>
        <v>96380.5</v>
      </c>
    </row>
    <row r="69" spans="1:14" x14ac:dyDescent="0.25">
      <c r="A69" s="8" t="s">
        <v>8</v>
      </c>
      <c r="B69" s="15">
        <v>96298</v>
      </c>
      <c r="C69" s="38">
        <v>0.5</v>
      </c>
      <c r="D69" s="8">
        <v>2751</v>
      </c>
      <c r="E69" s="28">
        <v>2693</v>
      </c>
      <c r="F69" s="157">
        <v>2693</v>
      </c>
      <c r="G69" s="61">
        <f t="shared" ref="G69:G70" si="26">E69-D69</f>
        <v>-58</v>
      </c>
      <c r="H69" s="63">
        <f t="shared" ref="H69:H70" si="27">F69-D69</f>
        <v>-58</v>
      </c>
      <c r="I69" s="52">
        <v>90.42</v>
      </c>
      <c r="J69" s="15">
        <v>90.33</v>
      </c>
      <c r="K69" s="53">
        <v>90.33</v>
      </c>
      <c r="L69" s="61">
        <f t="shared" si="6"/>
        <v>-9.0000000000003411E-2</v>
      </c>
      <c r="M69" s="63">
        <f t="shared" ref="M69:M86" si="28">K69-I69</f>
        <v>-9.0000000000003411E-2</v>
      </c>
      <c r="N69" s="9">
        <f t="shared" si="17"/>
        <v>96298</v>
      </c>
    </row>
    <row r="70" spans="1:14" x14ac:dyDescent="0.25">
      <c r="A70" s="8" t="s">
        <v>8</v>
      </c>
      <c r="B70" s="15">
        <v>96244</v>
      </c>
      <c r="C70" s="38">
        <v>0.5</v>
      </c>
      <c r="D70" s="8">
        <v>2751</v>
      </c>
      <c r="E70" s="28">
        <v>2693</v>
      </c>
      <c r="F70" s="157">
        <v>2693</v>
      </c>
      <c r="G70" s="61">
        <f t="shared" si="26"/>
        <v>-58</v>
      </c>
      <c r="H70" s="63">
        <f t="shared" si="27"/>
        <v>-58</v>
      </c>
      <c r="I70" s="52">
        <v>90.26</v>
      </c>
      <c r="J70" s="15">
        <v>90.18</v>
      </c>
      <c r="K70" s="53">
        <v>90.18</v>
      </c>
      <c r="L70" s="61">
        <f t="shared" si="6"/>
        <v>-7.9999999999998295E-2</v>
      </c>
      <c r="M70" s="63">
        <f t="shared" si="28"/>
        <v>-7.9999999999998295E-2</v>
      </c>
      <c r="N70" s="9">
        <f t="shared" si="17"/>
        <v>96244</v>
      </c>
    </row>
    <row r="71" spans="1:14" ht="14.45" customHeight="1" x14ac:dyDescent="0.25">
      <c r="A71" s="8" t="s">
        <v>8</v>
      </c>
      <c r="B71" s="15">
        <v>96210.5</v>
      </c>
      <c r="C71" s="38">
        <v>0.5</v>
      </c>
      <c r="D71" s="181" t="s">
        <v>25</v>
      </c>
      <c r="E71" s="182" t="s">
        <v>251</v>
      </c>
      <c r="F71" s="183" t="s">
        <v>251</v>
      </c>
      <c r="G71" s="64"/>
      <c r="H71" s="65"/>
      <c r="I71" s="154"/>
      <c r="J71" s="155"/>
      <c r="K71" s="156"/>
      <c r="L71" s="64"/>
      <c r="M71" s="65"/>
      <c r="N71" s="9">
        <f t="shared" si="17"/>
        <v>96210.5</v>
      </c>
    </row>
    <row r="72" spans="1:14" x14ac:dyDescent="0.25">
      <c r="A72" s="8" t="s">
        <v>8</v>
      </c>
      <c r="B72" s="15">
        <v>96176</v>
      </c>
      <c r="C72" s="38">
        <v>0.5</v>
      </c>
      <c r="D72" s="8">
        <v>2751</v>
      </c>
      <c r="E72" s="28">
        <v>2693</v>
      </c>
      <c r="F72" s="157">
        <v>2693</v>
      </c>
      <c r="G72" s="61">
        <f t="shared" ref="G72:G82" si="29">E72-D72</f>
        <v>-58</v>
      </c>
      <c r="H72" s="63">
        <f t="shared" ref="H72:H83" si="30">F72-D72</f>
        <v>-58</v>
      </c>
      <c r="I72" s="52">
        <v>90.34</v>
      </c>
      <c r="J72" s="15">
        <v>90.25</v>
      </c>
      <c r="K72" s="53">
        <v>90.25</v>
      </c>
      <c r="L72" s="61">
        <f t="shared" si="6"/>
        <v>-9.0000000000003411E-2</v>
      </c>
      <c r="M72" s="63">
        <f t="shared" si="28"/>
        <v>-9.0000000000003411E-2</v>
      </c>
      <c r="N72" s="9">
        <f t="shared" si="17"/>
        <v>96176</v>
      </c>
    </row>
    <row r="73" spans="1:14" x14ac:dyDescent="0.25">
      <c r="A73" s="27" t="s">
        <v>8</v>
      </c>
      <c r="B73" s="92">
        <v>96077</v>
      </c>
      <c r="C73" s="38">
        <v>0.5</v>
      </c>
      <c r="D73" s="8">
        <v>2751</v>
      </c>
      <c r="E73" s="28">
        <v>2693</v>
      </c>
      <c r="F73" s="157">
        <v>2693</v>
      </c>
      <c r="G73" s="61">
        <f t="shared" si="29"/>
        <v>-58</v>
      </c>
      <c r="H73" s="63">
        <f t="shared" si="30"/>
        <v>-58</v>
      </c>
      <c r="I73" s="52">
        <v>90.32</v>
      </c>
      <c r="J73" s="15">
        <v>90.23</v>
      </c>
      <c r="K73" s="53">
        <v>90.23</v>
      </c>
      <c r="L73" s="61">
        <f t="shared" si="6"/>
        <v>-8.99999999999892E-2</v>
      </c>
      <c r="M73" s="63">
        <f t="shared" si="28"/>
        <v>-8.99999999999892E-2</v>
      </c>
      <c r="N73" s="9">
        <f t="shared" si="17"/>
        <v>96077</v>
      </c>
    </row>
    <row r="74" spans="1:14" ht="15" customHeight="1" x14ac:dyDescent="0.25">
      <c r="A74" s="8" t="s">
        <v>8</v>
      </c>
      <c r="B74" s="15">
        <v>95826.7</v>
      </c>
      <c r="C74" s="38">
        <v>0.5</v>
      </c>
      <c r="D74" s="8">
        <v>2751</v>
      </c>
      <c r="E74" s="28">
        <v>2693</v>
      </c>
      <c r="F74" s="157">
        <v>2693</v>
      </c>
      <c r="G74" s="61">
        <f t="shared" si="29"/>
        <v>-58</v>
      </c>
      <c r="H74" s="63">
        <f t="shared" si="30"/>
        <v>-58</v>
      </c>
      <c r="I74" s="52">
        <v>90.27</v>
      </c>
      <c r="J74" s="15">
        <v>90.18</v>
      </c>
      <c r="K74" s="53">
        <v>90.18</v>
      </c>
      <c r="L74" s="61">
        <f t="shared" ref="L74:L82" si="31">J74-I74</f>
        <v>-8.99999999999892E-2</v>
      </c>
      <c r="M74" s="63">
        <f t="shared" si="28"/>
        <v>-8.99999999999892E-2</v>
      </c>
      <c r="N74" s="9">
        <f t="shared" si="17"/>
        <v>95826.7</v>
      </c>
    </row>
    <row r="75" spans="1:14" ht="15" customHeight="1" x14ac:dyDescent="0.25">
      <c r="A75" s="8" t="s">
        <v>8</v>
      </c>
      <c r="B75" s="15">
        <v>95629</v>
      </c>
      <c r="C75" s="38">
        <v>0.5</v>
      </c>
      <c r="D75" s="8">
        <v>2751</v>
      </c>
      <c r="E75" s="28">
        <v>2693</v>
      </c>
      <c r="F75" s="157">
        <v>2693</v>
      </c>
      <c r="G75" s="61">
        <f t="shared" si="29"/>
        <v>-58</v>
      </c>
      <c r="H75" s="63">
        <f t="shared" si="30"/>
        <v>-58</v>
      </c>
      <c r="I75" s="52">
        <v>90.23</v>
      </c>
      <c r="J75" s="15">
        <v>90.15</v>
      </c>
      <c r="K75" s="53">
        <v>90.15</v>
      </c>
      <c r="L75" s="61">
        <f t="shared" si="31"/>
        <v>-7.9999999999998295E-2</v>
      </c>
      <c r="M75" s="63">
        <f t="shared" si="28"/>
        <v>-7.9999999999998295E-2</v>
      </c>
      <c r="N75" s="9">
        <f t="shared" si="17"/>
        <v>95629</v>
      </c>
    </row>
    <row r="76" spans="1:14" ht="15" customHeight="1" x14ac:dyDescent="0.25">
      <c r="A76" s="8" t="s">
        <v>8</v>
      </c>
      <c r="B76" s="15">
        <v>95449.5</v>
      </c>
      <c r="C76" s="38">
        <v>0.5</v>
      </c>
      <c r="D76" s="8">
        <v>2751</v>
      </c>
      <c r="E76" s="28">
        <v>2693</v>
      </c>
      <c r="F76" s="157">
        <v>2693</v>
      </c>
      <c r="G76" s="61">
        <f t="shared" si="29"/>
        <v>-58</v>
      </c>
      <c r="H76" s="63">
        <f t="shared" si="30"/>
        <v>-58</v>
      </c>
      <c r="I76" s="52">
        <v>90.2</v>
      </c>
      <c r="J76" s="15">
        <v>90.11</v>
      </c>
      <c r="K76" s="53">
        <v>90.11</v>
      </c>
      <c r="L76" s="61">
        <f t="shared" si="31"/>
        <v>-9.0000000000003411E-2</v>
      </c>
      <c r="M76" s="63">
        <f t="shared" si="28"/>
        <v>-9.0000000000003411E-2</v>
      </c>
      <c r="N76" s="9">
        <f t="shared" si="17"/>
        <v>95449.5</v>
      </c>
    </row>
    <row r="77" spans="1:14" ht="15" customHeight="1" x14ac:dyDescent="0.25">
      <c r="A77" s="8" t="s">
        <v>8</v>
      </c>
      <c r="B77" s="15">
        <v>95294.1</v>
      </c>
      <c r="C77" s="38">
        <v>0.5</v>
      </c>
      <c r="D77" s="8">
        <v>2751</v>
      </c>
      <c r="E77" s="28">
        <v>2693</v>
      </c>
      <c r="F77" s="157">
        <v>2693</v>
      </c>
      <c r="G77" s="61">
        <f t="shared" si="29"/>
        <v>-58</v>
      </c>
      <c r="H77" s="63">
        <f t="shared" si="30"/>
        <v>-58</v>
      </c>
      <c r="I77" s="52">
        <v>90.17</v>
      </c>
      <c r="J77" s="15">
        <v>90.08</v>
      </c>
      <c r="K77" s="53">
        <v>90.08</v>
      </c>
      <c r="L77" s="61">
        <f t="shared" si="31"/>
        <v>-9.0000000000003411E-2</v>
      </c>
      <c r="M77" s="63">
        <f t="shared" si="28"/>
        <v>-9.0000000000003411E-2</v>
      </c>
      <c r="N77" s="9">
        <f t="shared" si="17"/>
        <v>95294.1</v>
      </c>
    </row>
    <row r="78" spans="1:14" ht="15" customHeight="1" x14ac:dyDescent="0.25">
      <c r="A78" s="8" t="s">
        <v>8</v>
      </c>
      <c r="B78" s="15">
        <v>95027.6</v>
      </c>
      <c r="C78" s="38">
        <v>0.5</v>
      </c>
      <c r="D78" s="8">
        <v>2751</v>
      </c>
      <c r="E78" s="28">
        <v>2693</v>
      </c>
      <c r="F78" s="157">
        <v>2693</v>
      </c>
      <c r="G78" s="61">
        <f t="shared" si="29"/>
        <v>-58</v>
      </c>
      <c r="H78" s="63">
        <f t="shared" si="30"/>
        <v>-58</v>
      </c>
      <c r="I78" s="52">
        <v>90.12</v>
      </c>
      <c r="J78" s="15">
        <v>90.04</v>
      </c>
      <c r="K78" s="53">
        <v>90.04</v>
      </c>
      <c r="L78" s="61">
        <f t="shared" si="31"/>
        <v>-7.9999999999998295E-2</v>
      </c>
      <c r="M78" s="63">
        <f t="shared" si="28"/>
        <v>-7.9999999999998295E-2</v>
      </c>
      <c r="N78" s="9">
        <f t="shared" si="17"/>
        <v>95027.6</v>
      </c>
    </row>
    <row r="79" spans="1:14" ht="15" customHeight="1" x14ac:dyDescent="0.25">
      <c r="A79" s="8" t="s">
        <v>8</v>
      </c>
      <c r="B79" s="15">
        <v>94745.39</v>
      </c>
      <c r="C79" s="38">
        <v>0.5</v>
      </c>
      <c r="D79" s="8">
        <v>2751</v>
      </c>
      <c r="E79" s="28">
        <v>2693</v>
      </c>
      <c r="F79" s="157">
        <v>2693</v>
      </c>
      <c r="G79" s="61">
        <f t="shared" si="29"/>
        <v>-58</v>
      </c>
      <c r="H79" s="63">
        <f t="shared" si="30"/>
        <v>-58</v>
      </c>
      <c r="I79" s="52">
        <v>90.07</v>
      </c>
      <c r="J79" s="15">
        <v>89.99</v>
      </c>
      <c r="K79" s="53">
        <v>89.99</v>
      </c>
      <c r="L79" s="61">
        <f t="shared" si="31"/>
        <v>-7.9999999999998295E-2</v>
      </c>
      <c r="M79" s="63">
        <f t="shared" si="28"/>
        <v>-7.9999999999998295E-2</v>
      </c>
      <c r="N79" s="9">
        <f t="shared" si="17"/>
        <v>94745.39</v>
      </c>
    </row>
    <row r="80" spans="1:14" ht="15" customHeight="1" x14ac:dyDescent="0.25">
      <c r="A80" s="8" t="s">
        <v>8</v>
      </c>
      <c r="B80" s="15">
        <v>94536.7</v>
      </c>
      <c r="C80" s="38">
        <v>0.5</v>
      </c>
      <c r="D80" s="8">
        <v>4659</v>
      </c>
      <c r="E80" s="28">
        <v>4600</v>
      </c>
      <c r="F80" s="157">
        <v>4600</v>
      </c>
      <c r="G80" s="61">
        <f t="shared" si="29"/>
        <v>-59</v>
      </c>
      <c r="H80" s="63">
        <f t="shared" si="30"/>
        <v>-59</v>
      </c>
      <c r="I80" s="52">
        <v>89.84</v>
      </c>
      <c r="J80" s="15">
        <v>89.76</v>
      </c>
      <c r="K80" s="53">
        <v>89.76</v>
      </c>
      <c r="L80" s="61">
        <f t="shared" si="31"/>
        <v>-7.9999999999998295E-2</v>
      </c>
      <c r="M80" s="63">
        <f t="shared" si="28"/>
        <v>-7.9999999999998295E-2</v>
      </c>
      <c r="N80" s="9">
        <f t="shared" si="17"/>
        <v>94536.7</v>
      </c>
    </row>
    <row r="81" spans="1:14" ht="15" customHeight="1" x14ac:dyDescent="0.25">
      <c r="A81" s="8" t="s">
        <v>8</v>
      </c>
      <c r="B81" s="15">
        <v>94345.79</v>
      </c>
      <c r="C81" s="38">
        <v>0.5</v>
      </c>
      <c r="D81" s="8">
        <v>4659</v>
      </c>
      <c r="E81" s="28">
        <v>4600</v>
      </c>
      <c r="F81" s="157">
        <v>4600</v>
      </c>
      <c r="G81" s="61">
        <f t="shared" si="29"/>
        <v>-59</v>
      </c>
      <c r="H81" s="63">
        <f t="shared" si="30"/>
        <v>-59</v>
      </c>
      <c r="I81" s="52">
        <v>89.9</v>
      </c>
      <c r="J81" s="15">
        <v>89.81</v>
      </c>
      <c r="K81" s="53">
        <v>89.81</v>
      </c>
      <c r="L81" s="61">
        <f t="shared" si="31"/>
        <v>-9.0000000000003411E-2</v>
      </c>
      <c r="M81" s="63">
        <f t="shared" si="28"/>
        <v>-9.0000000000003411E-2</v>
      </c>
      <c r="N81" s="9">
        <f t="shared" si="17"/>
        <v>94345.79</v>
      </c>
    </row>
    <row r="82" spans="1:14" ht="15" customHeight="1" x14ac:dyDescent="0.25">
      <c r="A82" s="8" t="s">
        <v>8</v>
      </c>
      <c r="B82" s="15">
        <v>94197.2</v>
      </c>
      <c r="C82" s="38">
        <v>0.5</v>
      </c>
      <c r="D82" s="8">
        <v>4659</v>
      </c>
      <c r="E82" s="28">
        <v>4600</v>
      </c>
      <c r="F82" s="157">
        <v>4600</v>
      </c>
      <c r="G82" s="61">
        <f t="shared" si="29"/>
        <v>-59</v>
      </c>
      <c r="H82" s="63">
        <f t="shared" si="30"/>
        <v>-59</v>
      </c>
      <c r="I82" s="52">
        <v>89.88</v>
      </c>
      <c r="J82" s="15">
        <v>89.8</v>
      </c>
      <c r="K82" s="53">
        <v>89.8</v>
      </c>
      <c r="L82" s="61">
        <f t="shared" si="31"/>
        <v>-7.9999999999998295E-2</v>
      </c>
      <c r="M82" s="63">
        <f t="shared" si="28"/>
        <v>-7.9999999999998295E-2</v>
      </c>
      <c r="N82" s="9">
        <f t="shared" si="17"/>
        <v>94197.2</v>
      </c>
    </row>
    <row r="83" spans="1:14" ht="15" customHeight="1" x14ac:dyDescent="0.25">
      <c r="A83" s="27" t="s">
        <v>8</v>
      </c>
      <c r="B83" s="92">
        <v>94064.6</v>
      </c>
      <c r="C83" s="38">
        <v>0.5</v>
      </c>
      <c r="D83" s="27">
        <v>4659</v>
      </c>
      <c r="E83" s="124">
        <v>4600</v>
      </c>
      <c r="F83" s="125">
        <v>4600</v>
      </c>
      <c r="G83" s="61">
        <f>E83-D83</f>
        <v>-59</v>
      </c>
      <c r="H83" s="126">
        <f t="shared" si="30"/>
        <v>-59</v>
      </c>
      <c r="I83" s="127">
        <v>89.88</v>
      </c>
      <c r="J83" s="92">
        <v>89.8</v>
      </c>
      <c r="K83" s="128">
        <v>89.8</v>
      </c>
      <c r="L83" s="61">
        <f>J83-I83</f>
        <v>-7.9999999999998295E-2</v>
      </c>
      <c r="M83" s="126">
        <f t="shared" si="28"/>
        <v>-7.9999999999998295E-2</v>
      </c>
      <c r="N83" s="9">
        <f t="shared" si="17"/>
        <v>94064.6</v>
      </c>
    </row>
    <row r="84" spans="1:14" x14ac:dyDescent="0.25">
      <c r="A84" s="8" t="s">
        <v>241</v>
      </c>
      <c r="B84" s="123">
        <v>93748.7</v>
      </c>
      <c r="C84" s="38">
        <v>0.5</v>
      </c>
      <c r="D84" s="8">
        <v>4592</v>
      </c>
      <c r="E84" s="123">
        <v>4532</v>
      </c>
      <c r="F84" s="129">
        <v>4532</v>
      </c>
      <c r="G84" s="61">
        <f t="shared" ref="G84:G86" si="32">E84-D84</f>
        <v>-60</v>
      </c>
      <c r="H84" s="126">
        <f>F84-D84</f>
        <v>-60</v>
      </c>
      <c r="I84" s="52">
        <v>89.85</v>
      </c>
      <c r="J84" s="15">
        <v>89.77</v>
      </c>
      <c r="K84" s="53">
        <v>89.77</v>
      </c>
      <c r="L84" s="8">
        <f t="shared" ref="L84:L86" si="33">J84-I84</f>
        <v>-7.9999999999998295E-2</v>
      </c>
      <c r="M84" s="129">
        <f t="shared" si="28"/>
        <v>-7.9999999999998295E-2</v>
      </c>
    </row>
    <row r="85" spans="1:14" x14ac:dyDescent="0.25">
      <c r="A85" s="8" t="s">
        <v>241</v>
      </c>
      <c r="B85" s="123">
        <v>93630</v>
      </c>
      <c r="C85" s="38">
        <v>0.5</v>
      </c>
      <c r="D85" s="8">
        <v>4592</v>
      </c>
      <c r="E85" s="123">
        <v>4532</v>
      </c>
      <c r="F85" s="129">
        <v>4532</v>
      </c>
      <c r="G85" s="61">
        <f t="shared" si="32"/>
        <v>-60</v>
      </c>
      <c r="H85" s="126">
        <f t="shared" ref="H85:H86" si="34">F85-D85</f>
        <v>-60</v>
      </c>
      <c r="I85" s="52">
        <v>89.72</v>
      </c>
      <c r="J85" s="15">
        <v>89.63</v>
      </c>
      <c r="K85" s="53">
        <v>89.63</v>
      </c>
      <c r="L85" s="8">
        <f t="shared" si="33"/>
        <v>-9.0000000000003411E-2</v>
      </c>
      <c r="M85" s="129">
        <f t="shared" si="28"/>
        <v>-9.0000000000003411E-2</v>
      </c>
    </row>
    <row r="86" spans="1:14" x14ac:dyDescent="0.25">
      <c r="A86" s="8" t="s">
        <v>241</v>
      </c>
      <c r="B86" s="123">
        <v>93534</v>
      </c>
      <c r="C86" s="38">
        <v>0.5</v>
      </c>
      <c r="D86" s="8">
        <v>4592</v>
      </c>
      <c r="E86" s="123">
        <v>4532</v>
      </c>
      <c r="F86" s="129">
        <v>4532</v>
      </c>
      <c r="G86" s="61">
        <f t="shared" si="32"/>
        <v>-60</v>
      </c>
      <c r="H86" s="126">
        <f t="shared" si="34"/>
        <v>-60</v>
      </c>
      <c r="I86" s="52">
        <v>89.49</v>
      </c>
      <c r="J86" s="15">
        <v>89.41</v>
      </c>
      <c r="K86" s="53">
        <v>89.41</v>
      </c>
      <c r="L86" s="8">
        <f t="shared" si="33"/>
        <v>-7.9999999999998295E-2</v>
      </c>
      <c r="M86" s="129">
        <f t="shared" si="28"/>
        <v>-7.9999999999998295E-2</v>
      </c>
    </row>
    <row r="87" spans="1:14" ht="14.45" customHeight="1" x14ac:dyDescent="0.25">
      <c r="A87" s="8" t="s">
        <v>241</v>
      </c>
      <c r="B87" s="123">
        <v>93477</v>
      </c>
      <c r="C87" s="38">
        <v>0.5</v>
      </c>
      <c r="D87" s="181" t="s">
        <v>242</v>
      </c>
      <c r="E87" s="182" t="s">
        <v>251</v>
      </c>
      <c r="F87" s="183" t="s">
        <v>251</v>
      </c>
      <c r="G87" s="64"/>
      <c r="H87" s="65"/>
      <c r="I87" s="154"/>
      <c r="J87" s="155"/>
      <c r="K87" s="156"/>
      <c r="L87" s="64"/>
      <c r="M87" s="65"/>
    </row>
    <row r="88" spans="1:14" x14ac:dyDescent="0.25">
      <c r="A88" s="8" t="s">
        <v>241</v>
      </c>
      <c r="B88" s="123">
        <v>93419</v>
      </c>
      <c r="C88" s="38">
        <v>0.5</v>
      </c>
      <c r="D88" s="8">
        <v>4592</v>
      </c>
      <c r="E88" s="123">
        <v>4532</v>
      </c>
      <c r="F88" s="129">
        <v>4532</v>
      </c>
      <c r="G88" s="61">
        <f t="shared" ref="G88:G92" si="35">E88-D88</f>
        <v>-60</v>
      </c>
      <c r="H88" s="126">
        <f t="shared" ref="H88:H92" si="36">F88-D88</f>
        <v>-60</v>
      </c>
      <c r="I88" s="52">
        <v>89.32</v>
      </c>
      <c r="J88" s="15">
        <v>89.24</v>
      </c>
      <c r="K88" s="53">
        <v>89.24</v>
      </c>
      <c r="L88" s="8">
        <f t="shared" ref="L88:L92" si="37">J88-I88</f>
        <v>-7.9999999999998295E-2</v>
      </c>
      <c r="M88" s="129">
        <f t="shared" ref="M88:M92" si="38">K88-I88</f>
        <v>-7.9999999999998295E-2</v>
      </c>
    </row>
    <row r="89" spans="1:14" x14ac:dyDescent="0.25">
      <c r="A89" s="8" t="s">
        <v>241</v>
      </c>
      <c r="B89" s="123">
        <v>93320</v>
      </c>
      <c r="C89" s="38">
        <v>0.5</v>
      </c>
      <c r="D89" s="8">
        <v>4592</v>
      </c>
      <c r="E89" s="123">
        <v>4532</v>
      </c>
      <c r="F89" s="129">
        <v>4532</v>
      </c>
      <c r="G89" s="61">
        <f t="shared" si="35"/>
        <v>-60</v>
      </c>
      <c r="H89" s="126">
        <f t="shared" si="36"/>
        <v>-60</v>
      </c>
      <c r="I89" s="52">
        <v>89.3</v>
      </c>
      <c r="J89" s="15">
        <v>89.22</v>
      </c>
      <c r="K89" s="53">
        <v>89.22</v>
      </c>
      <c r="L89" s="8">
        <f t="shared" si="37"/>
        <v>-7.9999999999998295E-2</v>
      </c>
      <c r="M89" s="129">
        <f t="shared" si="38"/>
        <v>-7.9999999999998295E-2</v>
      </c>
    </row>
    <row r="90" spans="1:14" x14ac:dyDescent="0.25">
      <c r="A90" s="8" t="s">
        <v>241</v>
      </c>
      <c r="B90" s="123">
        <v>92851</v>
      </c>
      <c r="C90" s="38">
        <v>0.5</v>
      </c>
      <c r="D90" s="8">
        <v>4592</v>
      </c>
      <c r="E90" s="123">
        <v>4532</v>
      </c>
      <c r="F90" s="129">
        <v>4532</v>
      </c>
      <c r="G90" s="61">
        <f t="shared" si="35"/>
        <v>-60</v>
      </c>
      <c r="H90" s="126">
        <f t="shared" si="36"/>
        <v>-60</v>
      </c>
      <c r="I90" s="52">
        <v>89.06</v>
      </c>
      <c r="J90" s="15">
        <v>88.98</v>
      </c>
      <c r="K90" s="53">
        <v>88.98</v>
      </c>
      <c r="L90" s="8">
        <f t="shared" si="37"/>
        <v>-7.9999999999998295E-2</v>
      </c>
      <c r="M90" s="129">
        <f t="shared" si="38"/>
        <v>-7.9999999999998295E-2</v>
      </c>
    </row>
    <row r="91" spans="1:14" x14ac:dyDescent="0.25">
      <c r="A91" s="8" t="s">
        <v>241</v>
      </c>
      <c r="B91" s="123">
        <v>92147</v>
      </c>
      <c r="C91" s="38">
        <v>0.5</v>
      </c>
      <c r="D91" s="8">
        <v>4592</v>
      </c>
      <c r="E91" s="123">
        <v>4532</v>
      </c>
      <c r="F91" s="129">
        <v>4532</v>
      </c>
      <c r="G91" s="61">
        <f t="shared" si="35"/>
        <v>-60</v>
      </c>
      <c r="H91" s="126">
        <f t="shared" si="36"/>
        <v>-60</v>
      </c>
      <c r="I91" s="52">
        <v>88.71</v>
      </c>
      <c r="J91" s="15">
        <v>88.64</v>
      </c>
      <c r="K91" s="53">
        <v>88.64</v>
      </c>
      <c r="L91" s="8">
        <f t="shared" si="37"/>
        <v>-6.9999999999993179E-2</v>
      </c>
      <c r="M91" s="129">
        <f t="shared" si="38"/>
        <v>-6.9999999999993179E-2</v>
      </c>
    </row>
    <row r="92" spans="1:14" x14ac:dyDescent="0.25">
      <c r="A92" s="8" t="s">
        <v>241</v>
      </c>
      <c r="B92" s="123">
        <v>91972</v>
      </c>
      <c r="C92" s="38">
        <v>0.5</v>
      </c>
      <c r="D92" s="8">
        <v>4592</v>
      </c>
      <c r="E92" s="123">
        <v>4532</v>
      </c>
      <c r="F92" s="129">
        <v>4532</v>
      </c>
      <c r="G92" s="61">
        <f t="shared" si="35"/>
        <v>-60</v>
      </c>
      <c r="H92" s="126">
        <f t="shared" si="36"/>
        <v>-60</v>
      </c>
      <c r="I92" s="52">
        <v>88.63</v>
      </c>
      <c r="J92" s="15">
        <v>88.55</v>
      </c>
      <c r="K92" s="53">
        <v>88.55</v>
      </c>
      <c r="L92" s="8">
        <f t="shared" si="37"/>
        <v>-7.9999999999998295E-2</v>
      </c>
      <c r="M92" s="129">
        <f t="shared" si="38"/>
        <v>-7.9999999999998295E-2</v>
      </c>
    </row>
    <row r="93" spans="1:14" ht="14.45" customHeight="1" x14ac:dyDescent="0.25">
      <c r="A93" s="8" t="s">
        <v>241</v>
      </c>
      <c r="B93" s="123">
        <v>91947.5</v>
      </c>
      <c r="C93" s="38">
        <v>0.5</v>
      </c>
      <c r="D93" s="181" t="s">
        <v>243</v>
      </c>
      <c r="E93" s="182" t="s">
        <v>251</v>
      </c>
      <c r="F93" s="183" t="s">
        <v>251</v>
      </c>
      <c r="G93" s="64"/>
      <c r="H93" s="65"/>
      <c r="I93" s="154"/>
      <c r="J93" s="155"/>
      <c r="K93" s="156"/>
      <c r="L93" s="64"/>
      <c r="M93" s="65"/>
    </row>
    <row r="94" spans="1:14" x14ac:dyDescent="0.25">
      <c r="A94" s="8" t="s">
        <v>241</v>
      </c>
      <c r="B94" s="123">
        <v>91923</v>
      </c>
      <c r="C94" s="29">
        <v>0.5</v>
      </c>
      <c r="D94" s="8">
        <v>4592</v>
      </c>
      <c r="E94" s="123">
        <v>4532</v>
      </c>
      <c r="F94" s="129">
        <v>4532</v>
      </c>
      <c r="G94" s="61">
        <f t="shared" ref="G94:G96" si="39">E94-D94</f>
        <v>-60</v>
      </c>
      <c r="H94" s="126">
        <f t="shared" ref="H94:H96" si="40">F94-D94</f>
        <v>-60</v>
      </c>
      <c r="I94" s="52">
        <v>88.52</v>
      </c>
      <c r="J94" s="15">
        <v>88.44</v>
      </c>
      <c r="K94" s="53">
        <v>88.44</v>
      </c>
      <c r="L94" s="8">
        <f t="shared" ref="L94:L96" si="41">J94-I94</f>
        <v>-7.9999999999998295E-2</v>
      </c>
      <c r="M94" s="129">
        <f t="shared" ref="M94:M96" si="42">K94-I94</f>
        <v>-7.9999999999998295E-2</v>
      </c>
    </row>
    <row r="95" spans="1:14" x14ac:dyDescent="0.25">
      <c r="A95" s="8" t="s">
        <v>241</v>
      </c>
      <c r="B95" s="123">
        <v>91823</v>
      </c>
      <c r="C95" s="29">
        <v>0.5</v>
      </c>
      <c r="D95" s="8">
        <v>4592</v>
      </c>
      <c r="E95" s="123">
        <v>4532</v>
      </c>
      <c r="F95" s="129">
        <v>4532</v>
      </c>
      <c r="G95" s="61">
        <f t="shared" si="39"/>
        <v>-60</v>
      </c>
      <c r="H95" s="126">
        <f t="shared" si="40"/>
        <v>-60</v>
      </c>
      <c r="I95" s="52">
        <v>88.45</v>
      </c>
      <c r="J95" s="15">
        <v>88.38</v>
      </c>
      <c r="K95" s="53">
        <v>88.38</v>
      </c>
      <c r="L95" s="8">
        <f t="shared" si="41"/>
        <v>-7.000000000000739E-2</v>
      </c>
      <c r="M95" s="129">
        <f t="shared" si="42"/>
        <v>-7.000000000000739E-2</v>
      </c>
    </row>
    <row r="96" spans="1:14" ht="15.75" thickBot="1" x14ac:dyDescent="0.3">
      <c r="A96" s="6" t="s">
        <v>241</v>
      </c>
      <c r="B96" s="5">
        <v>91339</v>
      </c>
      <c r="C96" s="30">
        <v>0.5</v>
      </c>
      <c r="D96" s="6">
        <v>4592</v>
      </c>
      <c r="E96" s="5">
        <v>4532</v>
      </c>
      <c r="F96" s="93">
        <v>4532</v>
      </c>
      <c r="G96" s="66">
        <f t="shared" si="39"/>
        <v>-60</v>
      </c>
      <c r="H96" s="67">
        <f t="shared" si="40"/>
        <v>-60</v>
      </c>
      <c r="I96" s="54">
        <v>88.21</v>
      </c>
      <c r="J96" s="17">
        <v>88.13</v>
      </c>
      <c r="K96" s="55">
        <v>88.13</v>
      </c>
      <c r="L96" s="6">
        <f t="shared" si="41"/>
        <v>-7.9999999999998295E-2</v>
      </c>
      <c r="M96" s="93">
        <f t="shared" si="42"/>
        <v>-7.9999999999998295E-2</v>
      </c>
    </row>
  </sheetData>
  <mergeCells count="22">
    <mergeCell ref="A1:A3"/>
    <mergeCell ref="C1:C3"/>
    <mergeCell ref="B1:B3"/>
    <mergeCell ref="D8:F8"/>
    <mergeCell ref="D18:F18"/>
    <mergeCell ref="D11:F11"/>
    <mergeCell ref="G1:H1"/>
    <mergeCell ref="N1:N3"/>
    <mergeCell ref="I1:K1"/>
    <mergeCell ref="L1:M1"/>
    <mergeCell ref="D59:F59"/>
    <mergeCell ref="D46:F46"/>
    <mergeCell ref="D53:F53"/>
    <mergeCell ref="D1:F1"/>
    <mergeCell ref="D23:F23"/>
    <mergeCell ref="D31:F31"/>
    <mergeCell ref="D37:F37"/>
    <mergeCell ref="D93:F93"/>
    <mergeCell ref="D87:F87"/>
    <mergeCell ref="D71:F71"/>
    <mergeCell ref="D68:F68"/>
    <mergeCell ref="D65:F65"/>
  </mergeCells>
  <conditionalFormatting sqref="L1">
    <cfRule type="cellIs" dxfId="216" priority="35" operator="lessThan">
      <formula>0</formula>
    </cfRule>
  </conditionalFormatting>
  <conditionalFormatting sqref="L84:L86 L88:L92 L94:L96">
    <cfRule type="cellIs" dxfId="215" priority="33" operator="lessThan">
      <formula>0</formula>
    </cfRule>
  </conditionalFormatting>
  <conditionalFormatting sqref="M97:M1048576">
    <cfRule type="cellIs" dxfId="214" priority="34" operator="lessThan">
      <formula>0</formula>
    </cfRule>
  </conditionalFormatting>
  <conditionalFormatting sqref="G84:G86 G88:G92 G94:G96">
    <cfRule type="cellIs" dxfId="213" priority="7" operator="lessThan">
      <formula>0</formula>
    </cfRule>
    <cfRule type="cellIs" dxfId="212" priority="8" operator="greaterThan">
      <formula>0</formula>
    </cfRule>
  </conditionalFormatting>
  <conditionalFormatting sqref="G84:G86 G88:G92 G94:G96">
    <cfRule type="cellIs" dxfId="211" priority="5" operator="lessThan">
      <formula>0</formula>
    </cfRule>
  </conditionalFormatting>
  <conditionalFormatting sqref="H84:H86 H88:H92 H94:H96">
    <cfRule type="cellIs" dxfId="210" priority="6" operator="lessThan">
      <formula>0</formula>
    </cfRule>
  </conditionalFormatting>
  <conditionalFormatting sqref="G39:G83">
    <cfRule type="cellIs" dxfId="209" priority="19" operator="lessThan">
      <formula>0</formula>
    </cfRule>
    <cfRule type="cellIs" dxfId="208" priority="20" operator="greaterThan">
      <formula>0</formula>
    </cfRule>
  </conditionalFormatting>
  <conditionalFormatting sqref="G4:G83">
    <cfRule type="cellIs" dxfId="207" priority="17" operator="lessThan">
      <formula>0</formula>
    </cfRule>
  </conditionalFormatting>
  <conditionalFormatting sqref="H4:H83">
    <cfRule type="cellIs" dxfId="206" priority="18" operator="lessThan">
      <formula>0</formula>
    </cfRule>
  </conditionalFormatting>
  <conditionalFormatting sqref="L39:L83">
    <cfRule type="cellIs" dxfId="205" priority="38" operator="lessThan">
      <formula>0</formula>
    </cfRule>
    <cfRule type="cellIs" dxfId="204" priority="39" operator="greaterThan">
      <formula>0</formula>
    </cfRule>
  </conditionalFormatting>
  <conditionalFormatting sqref="L3:L83 L97:L1048576">
    <cfRule type="cellIs" dxfId="203" priority="36" operator="lessThan">
      <formula>0</formula>
    </cfRule>
  </conditionalFormatting>
  <conditionalFormatting sqref="M2:M83">
    <cfRule type="cellIs" dxfId="202" priority="37" operator="lessThan">
      <formula>0</formula>
    </cfRule>
  </conditionalFormatting>
  <conditionalFormatting sqref="M84:M86 M88:M92 M94:M96">
    <cfRule type="cellIs" dxfId="201" priority="32" operator="lessThan">
      <formula>0</formula>
    </cfRule>
  </conditionalFormatting>
  <conditionalFormatting sqref="L87">
    <cfRule type="cellIs" dxfId="200" priority="30" operator="lessThan">
      <formula>0</formula>
    </cfRule>
    <cfRule type="cellIs" dxfId="199" priority="31" operator="greaterThan">
      <formula>0</formula>
    </cfRule>
  </conditionalFormatting>
  <conditionalFormatting sqref="L87">
    <cfRule type="cellIs" dxfId="198" priority="28" operator="lessThan">
      <formula>0</formula>
    </cfRule>
  </conditionalFormatting>
  <conditionalFormatting sqref="M87">
    <cfRule type="cellIs" dxfId="197" priority="29" operator="lessThan">
      <formula>0</formula>
    </cfRule>
  </conditionalFormatting>
  <conditionalFormatting sqref="L93">
    <cfRule type="cellIs" dxfId="196" priority="26" operator="lessThan">
      <formula>0</formula>
    </cfRule>
    <cfRule type="cellIs" dxfId="195" priority="27" operator="greaterThan">
      <formula>0</formula>
    </cfRule>
  </conditionalFormatting>
  <conditionalFormatting sqref="L93">
    <cfRule type="cellIs" dxfId="194" priority="24" operator="lessThan">
      <formula>0</formula>
    </cfRule>
  </conditionalFormatting>
  <conditionalFormatting sqref="M93">
    <cfRule type="cellIs" dxfId="193" priority="25" operator="lessThan">
      <formula>0</formula>
    </cfRule>
  </conditionalFormatting>
  <conditionalFormatting sqref="H2:H3">
    <cfRule type="cellIs" dxfId="192" priority="23" operator="lessThan">
      <formula>0</formula>
    </cfRule>
  </conditionalFormatting>
  <conditionalFormatting sqref="G3">
    <cfRule type="cellIs" dxfId="191" priority="22" operator="lessThan">
      <formula>0</formula>
    </cfRule>
  </conditionalFormatting>
  <conditionalFormatting sqref="G1">
    <cfRule type="cellIs" dxfId="190" priority="21" operator="lessThan">
      <formula>0</formula>
    </cfRule>
  </conditionalFormatting>
  <conditionalFormatting sqref="G93 G87">
    <cfRule type="cellIs" dxfId="189" priority="3" operator="lessThan">
      <formula>0</formula>
    </cfRule>
    <cfRule type="cellIs" dxfId="188" priority="4" operator="greaterThan">
      <formula>0</formula>
    </cfRule>
  </conditionalFormatting>
  <conditionalFormatting sqref="G93 G87">
    <cfRule type="cellIs" dxfId="187" priority="1" operator="lessThan">
      <formula>0</formula>
    </cfRule>
  </conditionalFormatting>
  <conditionalFormatting sqref="H93 H87">
    <cfRule type="cellIs" dxfId="186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(2-yr)</oddHeader>
    <oddFooter>&amp;L&amp;"Times New Roman,Regular"&amp;8&amp;Z&amp;F&amp;R&amp;"Times New Roman,Regular"&amp;P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B27" sqref="B27"/>
    </sheetView>
  </sheetViews>
  <sheetFormatPr defaultColWidth="9.140625" defaultRowHeight="15.75" x14ac:dyDescent="0.25"/>
  <cols>
    <col min="1" max="1" width="11.140625" style="10" customWidth="1"/>
    <col min="2" max="4" width="15.7109375" style="11" customWidth="1"/>
    <col min="5" max="6" width="15.7109375" style="72" customWidth="1"/>
    <col min="7" max="7" width="19.7109375" style="21" customWidth="1"/>
    <col min="8" max="8" width="12.42578125" style="21" bestFit="1" customWidth="1"/>
    <col min="9" max="9" width="20.28515625" style="10" customWidth="1"/>
    <col min="10" max="16384" width="9.140625" style="10"/>
  </cols>
  <sheetData>
    <row r="1" spans="1:8" ht="15.75" customHeight="1" x14ac:dyDescent="0.25">
      <c r="A1" s="229"/>
      <c r="B1" s="230"/>
      <c r="C1" s="226" t="s">
        <v>239</v>
      </c>
      <c r="D1" s="227"/>
      <c r="E1" s="227"/>
      <c r="F1" s="228"/>
    </row>
    <row r="2" spans="1:8" ht="16.5" thickBot="1" x14ac:dyDescent="0.3">
      <c r="A2" s="231"/>
      <c r="B2" s="232"/>
      <c r="C2" s="73" t="s">
        <v>20</v>
      </c>
      <c r="D2" s="22" t="s">
        <v>19</v>
      </c>
      <c r="E2" s="75" t="s">
        <v>21</v>
      </c>
      <c r="F2" s="76" t="s">
        <v>22</v>
      </c>
    </row>
    <row r="3" spans="1:8" x14ac:dyDescent="0.25">
      <c r="A3" s="233" t="s">
        <v>244</v>
      </c>
      <c r="B3" s="74" t="s">
        <v>236</v>
      </c>
      <c r="C3" s="78">
        <v>1186953.31654</v>
      </c>
      <c r="D3" s="79">
        <v>5888839.9889599998</v>
      </c>
      <c r="E3" s="80">
        <v>10461307.580220001</v>
      </c>
      <c r="F3" s="81">
        <v>32386281.386890002</v>
      </c>
    </row>
    <row r="4" spans="1:8" ht="16.5" thickBot="1" x14ac:dyDescent="0.3">
      <c r="A4" s="234"/>
      <c r="B4" s="77" t="s">
        <v>237</v>
      </c>
      <c r="C4" s="148">
        <v>9626.0833199999997</v>
      </c>
      <c r="D4" s="149">
        <v>97761.299360000005</v>
      </c>
      <c r="E4" s="150">
        <v>523746.92635999998</v>
      </c>
      <c r="F4" s="151">
        <v>7433180.8358199997</v>
      </c>
    </row>
    <row r="5" spans="1:8" ht="16.5" thickBot="1" x14ac:dyDescent="0.3">
      <c r="A5" s="235"/>
      <c r="B5" s="24" t="s">
        <v>238</v>
      </c>
      <c r="C5" s="86">
        <f>SUM(C3:C4)</f>
        <v>1196579.39986</v>
      </c>
      <c r="D5" s="87">
        <f t="shared" ref="D5:F5" si="0">SUM(D3:D4)</f>
        <v>5986601.2883199994</v>
      </c>
      <c r="E5" s="88">
        <f t="shared" si="0"/>
        <v>10985054.506580001</v>
      </c>
      <c r="F5" s="89">
        <f t="shared" si="0"/>
        <v>39819462.222709998</v>
      </c>
    </row>
    <row r="6" spans="1:8" x14ac:dyDescent="0.25">
      <c r="A6" s="233" t="s">
        <v>35</v>
      </c>
      <c r="B6" s="74" t="s">
        <v>236</v>
      </c>
      <c r="C6" s="78">
        <v>759004</v>
      </c>
      <c r="D6" s="79">
        <v>5054685</v>
      </c>
      <c r="E6" s="80">
        <v>9717495</v>
      </c>
      <c r="F6" s="81">
        <v>30629708</v>
      </c>
    </row>
    <row r="7" spans="1:8" ht="16.5" thickBot="1" x14ac:dyDescent="0.3">
      <c r="A7" s="234"/>
      <c r="B7" s="77" t="s">
        <v>237</v>
      </c>
      <c r="C7" s="82">
        <v>12702.39208</v>
      </c>
      <c r="D7" s="83">
        <v>81335.023440000004</v>
      </c>
      <c r="E7" s="84">
        <v>509979.96544</v>
      </c>
      <c r="F7" s="85">
        <v>6468659.4797200002</v>
      </c>
    </row>
    <row r="8" spans="1:8" ht="16.5" thickBot="1" x14ac:dyDescent="0.3">
      <c r="A8" s="235"/>
      <c r="B8" s="24" t="s">
        <v>238</v>
      </c>
      <c r="C8" s="86">
        <f>SUM(C6:C7)</f>
        <v>771706.39208000002</v>
      </c>
      <c r="D8" s="87">
        <f t="shared" ref="D8" si="1">SUM(D6:D7)</f>
        <v>5136020.0234399997</v>
      </c>
      <c r="E8" s="88">
        <f t="shared" ref="E8" si="2">SUM(E6:E7)</f>
        <v>10227474.965439999</v>
      </c>
      <c r="F8" s="89">
        <f t="shared" ref="F8" si="3">SUM(F6:F7)</f>
        <v>37098367.479719996</v>
      </c>
    </row>
    <row r="9" spans="1:8" ht="19.899999999999999" customHeight="1" thickBot="1" x14ac:dyDescent="0.3">
      <c r="A9" s="239" t="s">
        <v>410</v>
      </c>
      <c r="B9" s="240"/>
      <c r="C9" s="86">
        <f>C5-C8</f>
        <v>424873.00777999999</v>
      </c>
      <c r="D9" s="87">
        <f t="shared" ref="D9:F9" si="4">D5-D8</f>
        <v>850581.26487999968</v>
      </c>
      <c r="E9" s="87">
        <f t="shared" si="4"/>
        <v>757579.54114000127</v>
      </c>
      <c r="F9" s="162">
        <f t="shared" si="4"/>
        <v>2721094.742990002</v>
      </c>
    </row>
    <row r="10" spans="1:8" ht="16.5" thickBot="1" x14ac:dyDescent="0.3">
      <c r="A10" s="160"/>
      <c r="B10" s="121"/>
      <c r="C10" s="122"/>
      <c r="D10" s="122"/>
      <c r="E10" s="159"/>
      <c r="F10" s="159"/>
    </row>
    <row r="11" spans="1:8" ht="31.5" customHeight="1" x14ac:dyDescent="0.25">
      <c r="A11" s="161"/>
      <c r="B11" s="236"/>
      <c r="C11" s="233" t="s">
        <v>29</v>
      </c>
      <c r="D11" s="238"/>
      <c r="E11" s="241" t="s">
        <v>412</v>
      </c>
      <c r="F11" s="236" t="s">
        <v>33</v>
      </c>
      <c r="H11" s="10"/>
    </row>
    <row r="12" spans="1:8" ht="32.25" thickBot="1" x14ac:dyDescent="0.3">
      <c r="B12" s="237"/>
      <c r="C12" s="73" t="s">
        <v>244</v>
      </c>
      <c r="D12" s="33" t="s">
        <v>32</v>
      </c>
      <c r="E12" s="242"/>
      <c r="F12" s="237"/>
      <c r="H12" s="10"/>
    </row>
    <row r="13" spans="1:8" x14ac:dyDescent="0.25">
      <c r="B13" s="74" t="s">
        <v>18</v>
      </c>
      <c r="C13" s="147">
        <v>0</v>
      </c>
      <c r="D13" s="31">
        <v>0</v>
      </c>
      <c r="E13" s="74">
        <f>C13-D13</f>
        <v>0</v>
      </c>
      <c r="F13" s="166">
        <v>0</v>
      </c>
      <c r="H13" s="10"/>
    </row>
    <row r="14" spans="1:8" x14ac:dyDescent="0.25">
      <c r="B14" s="25" t="s">
        <v>20</v>
      </c>
      <c r="C14" s="152">
        <v>26</v>
      </c>
      <c r="D14" s="32">
        <v>18</v>
      </c>
      <c r="E14" s="25">
        <f>C14-D14</f>
        <v>8</v>
      </c>
      <c r="F14" s="167">
        <f>($C14-$D14)/$C14</f>
        <v>0.30769230769230771</v>
      </c>
      <c r="H14" s="10"/>
    </row>
    <row r="15" spans="1:8" x14ac:dyDescent="0.25">
      <c r="B15" s="25" t="s">
        <v>19</v>
      </c>
      <c r="C15" s="152">
        <v>103</v>
      </c>
      <c r="D15" s="32">
        <f>84+4</f>
        <v>88</v>
      </c>
      <c r="E15" s="25">
        <f t="shared" ref="E15:E16" si="5">C15-D15</f>
        <v>15</v>
      </c>
      <c r="F15" s="167">
        <f>($C15-$D15)/$C15</f>
        <v>0.14563106796116504</v>
      </c>
      <c r="H15" s="10"/>
    </row>
    <row r="16" spans="1:8" x14ac:dyDescent="0.25">
      <c r="B16" s="25" t="s">
        <v>21</v>
      </c>
      <c r="C16" s="152">
        <v>163</v>
      </c>
      <c r="D16" s="32">
        <f>143+13</f>
        <v>156</v>
      </c>
      <c r="E16" s="25">
        <f t="shared" si="5"/>
        <v>7</v>
      </c>
      <c r="F16" s="167">
        <f>($C16-$D16)/$C16</f>
        <v>4.2944785276073622E-2</v>
      </c>
      <c r="H16" s="10"/>
    </row>
    <row r="17" spans="2:8" ht="16.5" thickBot="1" x14ac:dyDescent="0.3">
      <c r="B17" s="26" t="s">
        <v>22</v>
      </c>
      <c r="C17" s="73">
        <v>429</v>
      </c>
      <c r="D17" s="33">
        <f>317+74</f>
        <v>391</v>
      </c>
      <c r="E17" s="26">
        <f>C17-D17</f>
        <v>38</v>
      </c>
      <c r="F17" s="168">
        <f>($C17-$D17)/$C17</f>
        <v>8.8578088578088576E-2</v>
      </c>
      <c r="H17" s="10"/>
    </row>
    <row r="18" spans="2:8" x14ac:dyDescent="0.25">
      <c r="B18" s="10"/>
      <c r="C18" s="23"/>
    </row>
    <row r="20" spans="2:8" x14ac:dyDescent="0.25">
      <c r="B20" s="23"/>
    </row>
    <row r="21" spans="2:8" x14ac:dyDescent="0.25">
      <c r="B21" s="23"/>
    </row>
    <row r="22" spans="2:8" x14ac:dyDescent="0.25">
      <c r="B22" s="23"/>
    </row>
    <row r="23" spans="2:8" x14ac:dyDescent="0.25">
      <c r="B23" s="23"/>
    </row>
    <row r="24" spans="2:8" x14ac:dyDescent="0.25">
      <c r="B24" s="23"/>
    </row>
  </sheetData>
  <mergeCells count="9">
    <mergeCell ref="C1:F1"/>
    <mergeCell ref="A1:B2"/>
    <mergeCell ref="A3:A5"/>
    <mergeCell ref="A6:A8"/>
    <mergeCell ref="B11:B12"/>
    <mergeCell ref="C11:D11"/>
    <mergeCell ref="A9:B9"/>
    <mergeCell ref="F11:F12"/>
    <mergeCell ref="E11:E12"/>
  </mergeCells>
  <printOptions horizontalCentered="1"/>
  <pageMargins left="0.7" right="0.7" top="0.75" bottom="0.75" header="0.3" footer="0.3"/>
  <pageSetup orientation="landscape" r:id="rId1"/>
  <headerFooter>
    <oddHeader>&amp;C&amp;"Times New Roman,Bold"Golf Course Alternative 
Structural Inventory Summary Table</oddHeader>
    <oddFooter>&amp;L&amp;"Times New Roman,Regular"&amp;8&amp;Z&amp;F&amp;R&amp;"Times New Roman,Regular"&amp;P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zoomScaleNormal="100" workbookViewId="0">
      <selection sqref="A1:A3"/>
    </sheetView>
  </sheetViews>
  <sheetFormatPr defaultColWidth="9.140625" defaultRowHeight="15" x14ac:dyDescent="0.25"/>
  <cols>
    <col min="1" max="1" width="15.7109375" style="7" bestFit="1" customWidth="1"/>
    <col min="2" max="2" width="10.7109375" style="16" customWidth="1"/>
    <col min="3" max="3" width="9.140625" style="7" customWidth="1"/>
    <col min="4" max="5" width="9.140625" style="7"/>
    <col min="6" max="6" width="11.7109375" style="7" customWidth="1"/>
    <col min="7" max="7" width="10.42578125" style="7" customWidth="1"/>
    <col min="8" max="8" width="10.85546875" style="7" customWidth="1"/>
    <col min="9" max="10" width="9.140625" style="16" customWidth="1"/>
    <col min="11" max="11" width="11.28515625" style="18" customWidth="1"/>
    <col min="12" max="12" width="13.7109375" style="7" customWidth="1"/>
    <col min="13" max="13" width="13.5703125" style="7" customWidth="1"/>
    <col min="14" max="14" width="10.7109375" style="7" hidden="1" customWidth="1"/>
    <col min="15" max="16384" width="9.140625" style="1"/>
  </cols>
  <sheetData>
    <row r="1" spans="1:14" ht="15.75" customHeight="1" thickBot="1" x14ac:dyDescent="0.3">
      <c r="A1" s="194" t="s">
        <v>2</v>
      </c>
      <c r="B1" s="200" t="s">
        <v>15</v>
      </c>
      <c r="C1" s="203" t="s">
        <v>3</v>
      </c>
      <c r="D1" s="181" t="s">
        <v>16</v>
      </c>
      <c r="E1" s="182"/>
      <c r="F1" s="183"/>
      <c r="G1" s="184" t="s">
        <v>53</v>
      </c>
      <c r="H1" s="185"/>
      <c r="I1" s="189" t="s">
        <v>1</v>
      </c>
      <c r="J1" s="190"/>
      <c r="K1" s="191"/>
      <c r="L1" s="192" t="s">
        <v>13</v>
      </c>
      <c r="M1" s="193"/>
      <c r="N1" s="186" t="s">
        <v>15</v>
      </c>
    </row>
    <row r="2" spans="1:14" s="4" customFormat="1" ht="30" customHeight="1" x14ac:dyDescent="0.25">
      <c r="A2" s="195"/>
      <c r="B2" s="201"/>
      <c r="C2" s="204"/>
      <c r="D2" s="70" t="s">
        <v>0</v>
      </c>
      <c r="E2" s="71" t="s">
        <v>30</v>
      </c>
      <c r="F2" s="130" t="s">
        <v>35</v>
      </c>
      <c r="G2" s="57" t="s">
        <v>31</v>
      </c>
      <c r="H2" s="69" t="s">
        <v>36</v>
      </c>
      <c r="I2" s="56" t="s">
        <v>0</v>
      </c>
      <c r="J2" s="12" t="s">
        <v>30</v>
      </c>
      <c r="K2" s="19" t="s">
        <v>35</v>
      </c>
      <c r="L2" s="2" t="s">
        <v>31</v>
      </c>
      <c r="M2" s="3" t="s">
        <v>36</v>
      </c>
      <c r="N2" s="187"/>
    </row>
    <row r="3" spans="1:14" s="158" customFormat="1" ht="15" customHeight="1" thickBot="1" x14ac:dyDescent="0.3">
      <c r="A3" s="196"/>
      <c r="B3" s="202"/>
      <c r="C3" s="205"/>
      <c r="D3" s="13" t="s">
        <v>9</v>
      </c>
      <c r="E3" s="14" t="s">
        <v>10</v>
      </c>
      <c r="F3" s="131" t="s">
        <v>12</v>
      </c>
      <c r="G3" s="13" t="s">
        <v>11</v>
      </c>
      <c r="H3" s="131" t="s">
        <v>14</v>
      </c>
      <c r="I3" s="34" t="s">
        <v>54</v>
      </c>
      <c r="J3" s="35" t="s">
        <v>55</v>
      </c>
      <c r="K3" s="36" t="s">
        <v>58</v>
      </c>
      <c r="L3" s="134" t="s">
        <v>56</v>
      </c>
      <c r="M3" s="135" t="s">
        <v>57</v>
      </c>
      <c r="N3" s="188"/>
    </row>
    <row r="4" spans="1:14" ht="13.9" customHeight="1" x14ac:dyDescent="0.25">
      <c r="A4" s="42" t="s">
        <v>34</v>
      </c>
      <c r="B4" s="90">
        <v>8562</v>
      </c>
      <c r="C4" s="43">
        <v>0.2</v>
      </c>
      <c r="D4" s="57">
        <v>396</v>
      </c>
      <c r="E4" s="58">
        <v>396</v>
      </c>
      <c r="F4" s="59">
        <v>396</v>
      </c>
      <c r="G4" s="60">
        <f>E4-D4</f>
        <v>0</v>
      </c>
      <c r="H4" s="68">
        <f>F4-D4</f>
        <v>0</v>
      </c>
      <c r="I4" s="45" t="s">
        <v>59</v>
      </c>
      <c r="J4" s="46" t="s">
        <v>59</v>
      </c>
      <c r="K4" s="47" t="s">
        <v>59</v>
      </c>
      <c r="L4" s="60">
        <f>J4-I4</f>
        <v>0</v>
      </c>
      <c r="M4" s="68">
        <f>K4-I4</f>
        <v>0</v>
      </c>
      <c r="N4" s="37"/>
    </row>
    <row r="5" spans="1:14" ht="13.9" customHeight="1" x14ac:dyDescent="0.25">
      <c r="A5" s="41" t="s">
        <v>34</v>
      </c>
      <c r="B5" s="91">
        <v>7786</v>
      </c>
      <c r="C5" s="38">
        <v>0.2</v>
      </c>
      <c r="D5" s="44">
        <v>437</v>
      </c>
      <c r="E5" s="153">
        <v>437</v>
      </c>
      <c r="F5" s="20">
        <v>437</v>
      </c>
      <c r="G5" s="61">
        <f>E5-D5</f>
        <v>0</v>
      </c>
      <c r="H5" s="63">
        <f t="shared" ref="H5:H7" si="0">F5-D5</f>
        <v>0</v>
      </c>
      <c r="I5" s="48" t="s">
        <v>60</v>
      </c>
      <c r="J5" s="39" t="s">
        <v>60</v>
      </c>
      <c r="K5" s="49" t="s">
        <v>60</v>
      </c>
      <c r="L5" s="61">
        <f>J5-I5</f>
        <v>0</v>
      </c>
      <c r="M5" s="63">
        <f>K5-I5</f>
        <v>0</v>
      </c>
      <c r="N5" s="37"/>
    </row>
    <row r="6" spans="1:14" ht="13.9" customHeight="1" x14ac:dyDescent="0.25">
      <c r="A6" s="41" t="s">
        <v>34</v>
      </c>
      <c r="B6" s="91">
        <v>7348</v>
      </c>
      <c r="C6" s="38">
        <v>0.2</v>
      </c>
      <c r="D6" s="44">
        <v>446</v>
      </c>
      <c r="E6" s="153">
        <v>446</v>
      </c>
      <c r="F6" s="20">
        <v>446</v>
      </c>
      <c r="G6" s="61">
        <f t="shared" ref="G6:G7" si="1">E6-D6</f>
        <v>0</v>
      </c>
      <c r="H6" s="63">
        <f t="shared" si="0"/>
        <v>0</v>
      </c>
      <c r="I6" s="48" t="s">
        <v>266</v>
      </c>
      <c r="J6" s="39" t="s">
        <v>173</v>
      </c>
      <c r="K6" s="49" t="s">
        <v>173</v>
      </c>
      <c r="L6" s="61">
        <f t="shared" ref="L6:L7" si="2">J6-I6</f>
        <v>-1.9999999999996021E-2</v>
      </c>
      <c r="M6" s="63">
        <f t="shared" ref="M6:M67" si="3">K6-I6</f>
        <v>-1.9999999999996021E-2</v>
      </c>
      <c r="N6" s="37"/>
    </row>
    <row r="7" spans="1:14" ht="13.9" customHeight="1" x14ac:dyDescent="0.25">
      <c r="A7" s="41" t="s">
        <v>34</v>
      </c>
      <c r="B7" s="91">
        <v>7253.3</v>
      </c>
      <c r="C7" s="38">
        <v>0.2</v>
      </c>
      <c r="D7" s="44">
        <v>487</v>
      </c>
      <c r="E7" s="153">
        <v>487</v>
      </c>
      <c r="F7" s="20">
        <v>487</v>
      </c>
      <c r="G7" s="61">
        <f t="shared" si="1"/>
        <v>0</v>
      </c>
      <c r="H7" s="63">
        <f t="shared" si="0"/>
        <v>0</v>
      </c>
      <c r="I7" s="48" t="s">
        <v>267</v>
      </c>
      <c r="J7" s="39" t="s">
        <v>174</v>
      </c>
      <c r="K7" s="49" t="s">
        <v>174</v>
      </c>
      <c r="L7" s="61">
        <f t="shared" si="2"/>
        <v>-3.0000000000001137E-2</v>
      </c>
      <c r="M7" s="63">
        <f>K7-I7</f>
        <v>-3.0000000000001137E-2</v>
      </c>
      <c r="N7" s="37"/>
    </row>
    <row r="8" spans="1:14" ht="13.9" customHeight="1" x14ac:dyDescent="0.25">
      <c r="A8" s="41" t="s">
        <v>34</v>
      </c>
      <c r="B8" s="91">
        <v>7235</v>
      </c>
      <c r="C8" s="38">
        <v>0.2</v>
      </c>
      <c r="D8" s="181" t="s">
        <v>216</v>
      </c>
      <c r="E8" s="182" t="s">
        <v>251</v>
      </c>
      <c r="F8" s="183" t="s">
        <v>251</v>
      </c>
      <c r="G8" s="62"/>
      <c r="H8" s="65"/>
      <c r="I8" s="50"/>
      <c r="J8" s="40"/>
      <c r="K8" s="51"/>
      <c r="L8" s="62"/>
      <c r="M8" s="65"/>
      <c r="N8" s="37"/>
    </row>
    <row r="9" spans="1:14" ht="13.9" customHeight="1" x14ac:dyDescent="0.25">
      <c r="A9" s="41" t="s">
        <v>34</v>
      </c>
      <c r="B9" s="91">
        <v>7216.8</v>
      </c>
      <c r="C9" s="38">
        <v>0.2</v>
      </c>
      <c r="D9" s="44">
        <v>487</v>
      </c>
      <c r="E9" s="153">
        <v>487</v>
      </c>
      <c r="F9" s="20">
        <v>487</v>
      </c>
      <c r="G9" s="61">
        <f>E9-D9</f>
        <v>0</v>
      </c>
      <c r="H9" s="63">
        <f t="shared" ref="H9" si="4">F9-D9</f>
        <v>0</v>
      </c>
      <c r="I9" s="48" t="s">
        <v>268</v>
      </c>
      <c r="J9" s="39" t="s">
        <v>197</v>
      </c>
      <c r="K9" s="49" t="s">
        <v>197</v>
      </c>
      <c r="L9" s="61">
        <f>J9-I9</f>
        <v>-0.62000000000000455</v>
      </c>
      <c r="M9" s="63">
        <f t="shared" si="3"/>
        <v>-0.62000000000000455</v>
      </c>
      <c r="N9" s="37"/>
    </row>
    <row r="10" spans="1:14" ht="13.9" customHeight="1" x14ac:dyDescent="0.25">
      <c r="A10" s="41" t="s">
        <v>34</v>
      </c>
      <c r="B10" s="91">
        <v>7185</v>
      </c>
      <c r="C10" s="38">
        <v>0.2</v>
      </c>
      <c r="D10" s="44">
        <v>487</v>
      </c>
      <c r="E10" s="153">
        <v>487</v>
      </c>
      <c r="F10" s="20">
        <v>487</v>
      </c>
      <c r="G10" s="61">
        <f t="shared" ref="G10" si="5">E10-D10</f>
        <v>0</v>
      </c>
      <c r="H10" s="63">
        <f>F10-D10</f>
        <v>0</v>
      </c>
      <c r="I10" s="48" t="s">
        <v>255</v>
      </c>
      <c r="J10" s="39" t="s">
        <v>312</v>
      </c>
      <c r="K10" s="49" t="s">
        <v>312</v>
      </c>
      <c r="L10" s="61">
        <f t="shared" ref="L10:L73" si="6">J10-I10</f>
        <v>-0.46999999999999886</v>
      </c>
      <c r="M10" s="63">
        <f t="shared" si="3"/>
        <v>-0.46999999999999886</v>
      </c>
      <c r="N10" s="37"/>
    </row>
    <row r="11" spans="1:14" ht="13.9" customHeight="1" x14ac:dyDescent="0.25">
      <c r="A11" s="41" t="s">
        <v>34</v>
      </c>
      <c r="B11" s="91">
        <v>7032</v>
      </c>
      <c r="C11" s="38">
        <v>0.2</v>
      </c>
      <c r="D11" s="181" t="s">
        <v>217</v>
      </c>
      <c r="E11" s="182" t="s">
        <v>251</v>
      </c>
      <c r="F11" s="183" t="s">
        <v>251</v>
      </c>
      <c r="G11" s="64"/>
      <c r="H11" s="65"/>
      <c r="I11" s="50"/>
      <c r="J11" s="40"/>
      <c r="K11" s="51"/>
      <c r="L11" s="64"/>
      <c r="M11" s="65"/>
      <c r="N11" s="37"/>
    </row>
    <row r="12" spans="1:14" ht="13.9" customHeight="1" x14ac:dyDescent="0.25">
      <c r="A12" s="41" t="s">
        <v>34</v>
      </c>
      <c r="B12" s="91">
        <v>6863.3</v>
      </c>
      <c r="C12" s="38">
        <v>0.2</v>
      </c>
      <c r="D12" s="44">
        <v>487</v>
      </c>
      <c r="E12" s="153">
        <v>487</v>
      </c>
      <c r="F12" s="20">
        <v>487</v>
      </c>
      <c r="G12" s="61">
        <f t="shared" ref="G12:G17" si="7">E12-D12</f>
        <v>0</v>
      </c>
      <c r="H12" s="63">
        <f t="shared" ref="H12:H16" si="8">F12-D12</f>
        <v>0</v>
      </c>
      <c r="I12" s="48" t="s">
        <v>61</v>
      </c>
      <c r="J12" s="39" t="s">
        <v>142</v>
      </c>
      <c r="K12" s="49" t="s">
        <v>142</v>
      </c>
      <c r="L12" s="61">
        <f t="shared" si="6"/>
        <v>-0.50999999999999091</v>
      </c>
      <c r="M12" s="63">
        <f t="shared" si="3"/>
        <v>-0.50999999999999091</v>
      </c>
      <c r="N12" s="37"/>
    </row>
    <row r="13" spans="1:14" ht="13.9" customHeight="1" x14ac:dyDescent="0.25">
      <c r="A13" s="41" t="s">
        <v>34</v>
      </c>
      <c r="B13" s="91">
        <v>6832</v>
      </c>
      <c r="C13" s="38">
        <v>0.2</v>
      </c>
      <c r="D13" s="44">
        <v>515</v>
      </c>
      <c r="E13" s="153">
        <v>488</v>
      </c>
      <c r="F13" s="20">
        <v>488</v>
      </c>
      <c r="G13" s="61">
        <f t="shared" si="7"/>
        <v>-27</v>
      </c>
      <c r="H13" s="63">
        <f t="shared" si="8"/>
        <v>-27</v>
      </c>
      <c r="I13" s="48" t="s">
        <v>62</v>
      </c>
      <c r="J13" s="39" t="s">
        <v>208</v>
      </c>
      <c r="K13" s="49" t="s">
        <v>208</v>
      </c>
      <c r="L13" s="61">
        <f t="shared" si="6"/>
        <v>-0.54000000000000625</v>
      </c>
      <c r="M13" s="63">
        <f t="shared" si="3"/>
        <v>-0.54000000000000625</v>
      </c>
      <c r="N13" s="37"/>
    </row>
    <row r="14" spans="1:14" ht="13.9" customHeight="1" x14ac:dyDescent="0.25">
      <c r="A14" s="41" t="s">
        <v>34</v>
      </c>
      <c r="B14" s="91">
        <v>6325</v>
      </c>
      <c r="C14" s="38">
        <v>0.2</v>
      </c>
      <c r="D14" s="44">
        <v>560</v>
      </c>
      <c r="E14" s="153">
        <v>488</v>
      </c>
      <c r="F14" s="20">
        <v>488</v>
      </c>
      <c r="G14" s="61">
        <f t="shared" si="7"/>
        <v>-72</v>
      </c>
      <c r="H14" s="63">
        <f>F14-D14</f>
        <v>-72</v>
      </c>
      <c r="I14" s="48" t="s">
        <v>269</v>
      </c>
      <c r="J14" s="39" t="s">
        <v>313</v>
      </c>
      <c r="K14" s="49" t="s">
        <v>313</v>
      </c>
      <c r="L14" s="61">
        <f t="shared" si="6"/>
        <v>-0.68999999999999773</v>
      </c>
      <c r="M14" s="63">
        <f t="shared" si="3"/>
        <v>-0.68999999999999773</v>
      </c>
      <c r="N14" s="37"/>
    </row>
    <row r="15" spans="1:14" ht="13.9" customHeight="1" x14ac:dyDescent="0.25">
      <c r="A15" s="41" t="s">
        <v>34</v>
      </c>
      <c r="B15" s="91">
        <v>5487</v>
      </c>
      <c r="C15" s="38">
        <v>0.2</v>
      </c>
      <c r="D15" s="44">
        <v>586</v>
      </c>
      <c r="E15" s="153">
        <v>489</v>
      </c>
      <c r="F15" s="20">
        <v>489</v>
      </c>
      <c r="G15" s="61">
        <f>E15-D15</f>
        <v>-97</v>
      </c>
      <c r="H15" s="63">
        <f t="shared" si="8"/>
        <v>-97</v>
      </c>
      <c r="I15" s="48" t="s">
        <v>63</v>
      </c>
      <c r="J15" s="39" t="s">
        <v>171</v>
      </c>
      <c r="K15" s="49" t="s">
        <v>171</v>
      </c>
      <c r="L15" s="61">
        <f t="shared" si="6"/>
        <v>-0.84000000000000341</v>
      </c>
      <c r="M15" s="63">
        <f t="shared" si="3"/>
        <v>-0.84000000000000341</v>
      </c>
      <c r="N15" s="37"/>
    </row>
    <row r="16" spans="1:14" ht="13.9" customHeight="1" x14ac:dyDescent="0.25">
      <c r="A16" s="41" t="s">
        <v>34</v>
      </c>
      <c r="B16" s="91">
        <v>5053</v>
      </c>
      <c r="C16" s="38">
        <v>0.2</v>
      </c>
      <c r="D16" s="44">
        <v>607</v>
      </c>
      <c r="E16" s="153">
        <v>489</v>
      </c>
      <c r="F16" s="20">
        <v>489</v>
      </c>
      <c r="G16" s="61">
        <f t="shared" si="7"/>
        <v>-118</v>
      </c>
      <c r="H16" s="63">
        <f t="shared" si="8"/>
        <v>-118</v>
      </c>
      <c r="I16" s="48" t="s">
        <v>64</v>
      </c>
      <c r="J16" s="39" t="s">
        <v>314</v>
      </c>
      <c r="K16" s="49" t="s">
        <v>314</v>
      </c>
      <c r="L16" s="61">
        <f t="shared" si="6"/>
        <v>-0.84999999999999432</v>
      </c>
      <c r="M16" s="63">
        <f t="shared" si="3"/>
        <v>-0.84999999999999432</v>
      </c>
      <c r="N16" s="37"/>
    </row>
    <row r="17" spans="1:14" ht="13.9" customHeight="1" x14ac:dyDescent="0.25">
      <c r="A17" s="41" t="s">
        <v>34</v>
      </c>
      <c r="B17" s="91">
        <v>4956.5</v>
      </c>
      <c r="C17" s="38">
        <v>0.2</v>
      </c>
      <c r="D17" s="44">
        <v>607</v>
      </c>
      <c r="E17" s="153">
        <v>489</v>
      </c>
      <c r="F17" s="20">
        <v>489</v>
      </c>
      <c r="G17" s="61">
        <f t="shared" si="7"/>
        <v>-118</v>
      </c>
      <c r="H17" s="63">
        <f>F17-D17</f>
        <v>-118</v>
      </c>
      <c r="I17" s="48" t="s">
        <v>270</v>
      </c>
      <c r="J17" s="39" t="s">
        <v>315</v>
      </c>
      <c r="K17" s="49" t="s">
        <v>315</v>
      </c>
      <c r="L17" s="61">
        <f t="shared" si="6"/>
        <v>-0.84000000000000341</v>
      </c>
      <c r="M17" s="63">
        <f t="shared" si="3"/>
        <v>-0.84000000000000341</v>
      </c>
      <c r="N17" s="37"/>
    </row>
    <row r="18" spans="1:14" ht="13.9" customHeight="1" x14ac:dyDescent="0.25">
      <c r="A18" s="41" t="s">
        <v>34</v>
      </c>
      <c r="B18" s="91">
        <v>4934</v>
      </c>
      <c r="C18" s="38">
        <v>0.2</v>
      </c>
      <c r="D18" s="181" t="s">
        <v>218</v>
      </c>
      <c r="E18" s="182" t="s">
        <v>252</v>
      </c>
      <c r="F18" s="183" t="s">
        <v>252</v>
      </c>
      <c r="G18" s="64"/>
      <c r="H18" s="65"/>
      <c r="I18" s="50"/>
      <c r="J18" s="40"/>
      <c r="K18" s="51"/>
      <c r="L18" s="64"/>
      <c r="M18" s="65"/>
      <c r="N18" s="37"/>
    </row>
    <row r="19" spans="1:14" ht="13.9" customHeight="1" x14ac:dyDescent="0.25">
      <c r="A19" s="41" t="s">
        <v>34</v>
      </c>
      <c r="B19" s="91">
        <v>4911.5</v>
      </c>
      <c r="C19" s="38">
        <v>0.2</v>
      </c>
      <c r="D19" s="44">
        <v>607</v>
      </c>
      <c r="E19" s="153">
        <v>489</v>
      </c>
      <c r="F19" s="20">
        <v>489</v>
      </c>
      <c r="G19" s="61">
        <f t="shared" ref="G19:G22" si="9">E19-D19</f>
        <v>-118</v>
      </c>
      <c r="H19" s="63">
        <f t="shared" ref="H19:H22" si="10">F19-D19</f>
        <v>-118</v>
      </c>
      <c r="I19" s="48" t="s">
        <v>271</v>
      </c>
      <c r="J19" s="39" t="s">
        <v>316</v>
      </c>
      <c r="K19" s="49" t="s">
        <v>316</v>
      </c>
      <c r="L19" s="61">
        <f t="shared" si="6"/>
        <v>-0.53000000000000114</v>
      </c>
      <c r="M19" s="63">
        <f t="shared" si="3"/>
        <v>-0.53000000000000114</v>
      </c>
      <c r="N19" s="37"/>
    </row>
    <row r="20" spans="1:14" ht="13.9" customHeight="1" x14ac:dyDescent="0.25">
      <c r="A20" s="41" t="s">
        <v>34</v>
      </c>
      <c r="B20" s="91">
        <v>4854</v>
      </c>
      <c r="C20" s="38">
        <v>0.2</v>
      </c>
      <c r="D20" s="44">
        <v>607</v>
      </c>
      <c r="E20" s="153">
        <v>489</v>
      </c>
      <c r="F20" s="20">
        <v>489</v>
      </c>
      <c r="G20" s="61">
        <f t="shared" si="9"/>
        <v>-118</v>
      </c>
      <c r="H20" s="63">
        <f t="shared" si="10"/>
        <v>-118</v>
      </c>
      <c r="I20" s="48" t="s">
        <v>65</v>
      </c>
      <c r="J20" s="39" t="s">
        <v>317</v>
      </c>
      <c r="K20" s="49" t="s">
        <v>317</v>
      </c>
      <c r="L20" s="61">
        <f t="shared" si="6"/>
        <v>-0.53999999999999204</v>
      </c>
      <c r="M20" s="63">
        <f t="shared" si="3"/>
        <v>-0.53999999999999204</v>
      </c>
      <c r="N20" s="37"/>
    </row>
    <row r="21" spans="1:14" ht="13.9" customHeight="1" x14ac:dyDescent="0.25">
      <c r="A21" s="41" t="s">
        <v>34</v>
      </c>
      <c r="B21" s="91">
        <v>4776</v>
      </c>
      <c r="C21" s="38">
        <v>0.2</v>
      </c>
      <c r="D21" s="44">
        <v>607</v>
      </c>
      <c r="E21" s="153">
        <v>489</v>
      </c>
      <c r="F21" s="20">
        <v>489</v>
      </c>
      <c r="G21" s="61">
        <f t="shared" si="9"/>
        <v>-118</v>
      </c>
      <c r="H21" s="63">
        <f t="shared" si="10"/>
        <v>-118</v>
      </c>
      <c r="I21" s="48" t="s">
        <v>66</v>
      </c>
      <c r="J21" s="39" t="s">
        <v>318</v>
      </c>
      <c r="K21" s="49" t="s">
        <v>318</v>
      </c>
      <c r="L21" s="61">
        <f t="shared" si="6"/>
        <v>-0.53000000000000114</v>
      </c>
      <c r="M21" s="63">
        <f t="shared" si="3"/>
        <v>-0.53000000000000114</v>
      </c>
      <c r="N21" s="37"/>
    </row>
    <row r="22" spans="1:14" ht="13.9" customHeight="1" x14ac:dyDescent="0.25">
      <c r="A22" s="41" t="s">
        <v>34</v>
      </c>
      <c r="B22" s="91">
        <v>4702</v>
      </c>
      <c r="C22" s="38">
        <v>0.2</v>
      </c>
      <c r="D22" s="44">
        <v>610</v>
      </c>
      <c r="E22" s="153">
        <v>489</v>
      </c>
      <c r="F22" s="20">
        <v>489</v>
      </c>
      <c r="G22" s="61">
        <f t="shared" si="9"/>
        <v>-121</v>
      </c>
      <c r="H22" s="63">
        <f t="shared" si="10"/>
        <v>-121</v>
      </c>
      <c r="I22" s="48" t="s">
        <v>67</v>
      </c>
      <c r="J22" s="39" t="s">
        <v>178</v>
      </c>
      <c r="K22" s="49" t="s">
        <v>178</v>
      </c>
      <c r="L22" s="61">
        <f t="shared" si="6"/>
        <v>-0.52000000000001023</v>
      </c>
      <c r="M22" s="63">
        <f t="shared" si="3"/>
        <v>-0.52000000000001023</v>
      </c>
      <c r="N22" s="37"/>
    </row>
    <row r="23" spans="1:14" ht="13.9" customHeight="1" x14ac:dyDescent="0.25">
      <c r="A23" s="41" t="s">
        <v>34</v>
      </c>
      <c r="B23" s="91">
        <v>4676</v>
      </c>
      <c r="C23" s="38">
        <v>0.2</v>
      </c>
      <c r="D23" s="181" t="s">
        <v>219</v>
      </c>
      <c r="E23" s="182" t="s">
        <v>251</v>
      </c>
      <c r="F23" s="183" t="s">
        <v>251</v>
      </c>
      <c r="G23" s="64"/>
      <c r="H23" s="65"/>
      <c r="I23" s="50"/>
      <c r="J23" s="40"/>
      <c r="K23" s="51"/>
      <c r="L23" s="64"/>
      <c r="M23" s="65"/>
      <c r="N23" s="37"/>
    </row>
    <row r="24" spans="1:14" ht="13.9" customHeight="1" x14ac:dyDescent="0.25">
      <c r="A24" s="41" t="s">
        <v>34</v>
      </c>
      <c r="B24" s="91">
        <v>4650.1000000000004</v>
      </c>
      <c r="C24" s="38">
        <v>0.2</v>
      </c>
      <c r="D24" s="44">
        <v>610</v>
      </c>
      <c r="E24" s="153">
        <v>489</v>
      </c>
      <c r="F24" s="20">
        <v>489</v>
      </c>
      <c r="G24" s="61">
        <f t="shared" ref="G24:G30" si="11">E24-D24</f>
        <v>-121</v>
      </c>
      <c r="H24" s="63">
        <f t="shared" ref="H24:H30" si="12">F24-D24</f>
        <v>-121</v>
      </c>
      <c r="I24" s="48" t="s">
        <v>68</v>
      </c>
      <c r="J24" s="39" t="s">
        <v>188</v>
      </c>
      <c r="K24" s="49" t="s">
        <v>188</v>
      </c>
      <c r="L24" s="61">
        <f t="shared" si="6"/>
        <v>-0.51000000000000512</v>
      </c>
      <c r="M24" s="63">
        <f t="shared" si="3"/>
        <v>-0.51000000000000512</v>
      </c>
      <c r="N24" s="37"/>
    </row>
    <row r="25" spans="1:14" ht="13.9" customHeight="1" x14ac:dyDescent="0.25">
      <c r="A25" s="41" t="s">
        <v>34</v>
      </c>
      <c r="B25" s="91">
        <v>4634</v>
      </c>
      <c r="C25" s="38">
        <v>0.2</v>
      </c>
      <c r="D25" s="44">
        <v>610</v>
      </c>
      <c r="E25" s="153">
        <v>489</v>
      </c>
      <c r="F25" s="20">
        <v>489</v>
      </c>
      <c r="G25" s="61">
        <f t="shared" si="11"/>
        <v>-121</v>
      </c>
      <c r="H25" s="63">
        <f t="shared" si="12"/>
        <v>-121</v>
      </c>
      <c r="I25" s="48" t="s">
        <v>69</v>
      </c>
      <c r="J25" s="39" t="s">
        <v>319</v>
      </c>
      <c r="K25" s="49" t="s">
        <v>319</v>
      </c>
      <c r="L25" s="61">
        <f t="shared" si="6"/>
        <v>-0.51999999999999602</v>
      </c>
      <c r="M25" s="63">
        <f t="shared" si="3"/>
        <v>-0.51999999999999602</v>
      </c>
      <c r="N25" s="37"/>
    </row>
    <row r="26" spans="1:14" ht="13.9" customHeight="1" x14ac:dyDescent="0.25">
      <c r="A26" s="41" t="s">
        <v>34</v>
      </c>
      <c r="B26" s="91">
        <v>4095</v>
      </c>
      <c r="C26" s="38">
        <v>0.2</v>
      </c>
      <c r="D26" s="44">
        <v>640</v>
      </c>
      <c r="E26" s="153">
        <v>517</v>
      </c>
      <c r="F26" s="20">
        <v>517</v>
      </c>
      <c r="G26" s="61">
        <f t="shared" si="11"/>
        <v>-123</v>
      </c>
      <c r="H26" s="63">
        <f t="shared" si="12"/>
        <v>-123</v>
      </c>
      <c r="I26" s="48" t="s">
        <v>272</v>
      </c>
      <c r="J26" s="39" t="s">
        <v>320</v>
      </c>
      <c r="K26" s="49" t="s">
        <v>320</v>
      </c>
      <c r="L26" s="61">
        <f t="shared" si="6"/>
        <v>-0.51000000000000512</v>
      </c>
      <c r="M26" s="63">
        <f t="shared" si="3"/>
        <v>-0.51000000000000512</v>
      </c>
      <c r="N26" s="37"/>
    </row>
    <row r="27" spans="1:14" ht="13.9" customHeight="1" x14ac:dyDescent="0.25">
      <c r="A27" s="41" t="s">
        <v>34</v>
      </c>
      <c r="B27" s="91">
        <v>2854</v>
      </c>
      <c r="C27" s="38">
        <v>0.2</v>
      </c>
      <c r="D27" s="44">
        <v>712</v>
      </c>
      <c r="E27" s="153">
        <v>586</v>
      </c>
      <c r="F27" s="20">
        <v>586</v>
      </c>
      <c r="G27" s="61">
        <f t="shared" si="11"/>
        <v>-126</v>
      </c>
      <c r="H27" s="63">
        <f t="shared" si="12"/>
        <v>-126</v>
      </c>
      <c r="I27" s="48" t="s">
        <v>273</v>
      </c>
      <c r="J27" s="39" t="s">
        <v>321</v>
      </c>
      <c r="K27" s="49" t="s">
        <v>321</v>
      </c>
      <c r="L27" s="61">
        <f t="shared" si="6"/>
        <v>-0.43000000000000682</v>
      </c>
      <c r="M27" s="63">
        <f t="shared" si="3"/>
        <v>-0.43000000000000682</v>
      </c>
      <c r="N27" s="37"/>
    </row>
    <row r="28" spans="1:14" ht="13.9" customHeight="1" x14ac:dyDescent="0.25">
      <c r="A28" s="41" t="s">
        <v>34</v>
      </c>
      <c r="B28" s="91">
        <v>1977</v>
      </c>
      <c r="C28" s="38">
        <v>0.2</v>
      </c>
      <c r="D28" s="44">
        <v>768</v>
      </c>
      <c r="E28" s="153">
        <v>640</v>
      </c>
      <c r="F28" s="20">
        <v>640</v>
      </c>
      <c r="G28" s="61">
        <f t="shared" si="11"/>
        <v>-128</v>
      </c>
      <c r="H28" s="63">
        <f t="shared" si="12"/>
        <v>-128</v>
      </c>
      <c r="I28" s="48" t="s">
        <v>49</v>
      </c>
      <c r="J28" s="39" t="s">
        <v>322</v>
      </c>
      <c r="K28" s="49" t="s">
        <v>322</v>
      </c>
      <c r="L28" s="61">
        <f t="shared" si="6"/>
        <v>-0.37999999999999545</v>
      </c>
      <c r="M28" s="63">
        <f t="shared" si="3"/>
        <v>-0.37999999999999545</v>
      </c>
      <c r="N28" s="37"/>
    </row>
    <row r="29" spans="1:14" ht="13.9" customHeight="1" x14ac:dyDescent="0.25">
      <c r="A29" s="41" t="s">
        <v>34</v>
      </c>
      <c r="B29" s="91">
        <v>1212</v>
      </c>
      <c r="C29" s="38">
        <v>0.2</v>
      </c>
      <c r="D29" s="44">
        <v>827</v>
      </c>
      <c r="E29" s="153">
        <v>698</v>
      </c>
      <c r="F29" s="20">
        <v>698</v>
      </c>
      <c r="G29" s="61">
        <f t="shared" si="11"/>
        <v>-129</v>
      </c>
      <c r="H29" s="63">
        <f t="shared" si="12"/>
        <v>-129</v>
      </c>
      <c r="I29" s="48" t="s">
        <v>274</v>
      </c>
      <c r="J29" s="39" t="s">
        <v>323</v>
      </c>
      <c r="K29" s="49" t="s">
        <v>323</v>
      </c>
      <c r="L29" s="61">
        <f t="shared" si="6"/>
        <v>-0.27000000000001023</v>
      </c>
      <c r="M29" s="63">
        <f>K29-I29</f>
        <v>-0.27000000000001023</v>
      </c>
      <c r="N29" s="37"/>
    </row>
    <row r="30" spans="1:14" ht="13.9" customHeight="1" x14ac:dyDescent="0.25">
      <c r="A30" s="41" t="s">
        <v>34</v>
      </c>
      <c r="B30" s="91">
        <v>1116</v>
      </c>
      <c r="C30" s="38">
        <v>0.2</v>
      </c>
      <c r="D30" s="44">
        <v>827</v>
      </c>
      <c r="E30" s="153">
        <v>698</v>
      </c>
      <c r="F30" s="20">
        <v>698</v>
      </c>
      <c r="G30" s="61">
        <f t="shared" si="11"/>
        <v>-129</v>
      </c>
      <c r="H30" s="63">
        <f t="shared" si="12"/>
        <v>-129</v>
      </c>
      <c r="I30" s="48" t="s">
        <v>70</v>
      </c>
      <c r="J30" s="39" t="s">
        <v>324</v>
      </c>
      <c r="K30" s="49" t="s">
        <v>324</v>
      </c>
      <c r="L30" s="61">
        <f t="shared" si="6"/>
        <v>-0.23000000000000398</v>
      </c>
      <c r="M30" s="63">
        <f t="shared" si="3"/>
        <v>-0.23000000000000398</v>
      </c>
      <c r="N30" s="37"/>
    </row>
    <row r="31" spans="1:14" ht="13.9" customHeight="1" x14ac:dyDescent="0.25">
      <c r="A31" s="41" t="s">
        <v>34</v>
      </c>
      <c r="B31" s="91">
        <v>1082</v>
      </c>
      <c r="C31" s="38">
        <v>0.2</v>
      </c>
      <c r="D31" s="181" t="s">
        <v>220</v>
      </c>
      <c r="E31" s="182" t="s">
        <v>251</v>
      </c>
      <c r="F31" s="183" t="s">
        <v>251</v>
      </c>
      <c r="G31" s="64"/>
      <c r="H31" s="65"/>
      <c r="I31" s="50"/>
      <c r="J31" s="40"/>
      <c r="K31" s="51"/>
      <c r="L31" s="64"/>
      <c r="M31" s="65"/>
      <c r="N31" s="37"/>
    </row>
    <row r="32" spans="1:14" ht="13.9" customHeight="1" x14ac:dyDescent="0.25">
      <c r="A32" s="41" t="s">
        <v>34</v>
      </c>
      <c r="B32" s="91">
        <v>1048</v>
      </c>
      <c r="C32" s="38">
        <v>0.2</v>
      </c>
      <c r="D32" s="44">
        <v>827</v>
      </c>
      <c r="E32" s="153">
        <v>698</v>
      </c>
      <c r="F32" s="20">
        <v>698</v>
      </c>
      <c r="G32" s="61">
        <f t="shared" ref="G32:G36" si="13">E32-D32</f>
        <v>-129</v>
      </c>
      <c r="H32" s="63">
        <f t="shared" ref="H32:H36" si="14">F32-D32</f>
        <v>-129</v>
      </c>
      <c r="I32" s="48" t="s">
        <v>275</v>
      </c>
      <c r="J32" s="39" t="s">
        <v>325</v>
      </c>
      <c r="K32" s="49" t="s">
        <v>325</v>
      </c>
      <c r="L32" s="61">
        <f t="shared" si="6"/>
        <v>-0.21999999999999886</v>
      </c>
      <c r="M32" s="63">
        <f t="shared" si="3"/>
        <v>-0.21999999999999886</v>
      </c>
      <c r="N32" s="37"/>
    </row>
    <row r="33" spans="1:14" ht="13.9" customHeight="1" x14ac:dyDescent="0.25">
      <c r="A33" s="41" t="s">
        <v>34</v>
      </c>
      <c r="B33" s="91">
        <v>1024</v>
      </c>
      <c r="C33" s="38">
        <v>0.2</v>
      </c>
      <c r="D33" s="44">
        <v>827</v>
      </c>
      <c r="E33" s="153">
        <v>698</v>
      </c>
      <c r="F33" s="20">
        <v>698</v>
      </c>
      <c r="G33" s="61">
        <f t="shared" si="13"/>
        <v>-129</v>
      </c>
      <c r="H33" s="63">
        <f t="shared" si="14"/>
        <v>-129</v>
      </c>
      <c r="I33" s="48" t="s">
        <v>276</v>
      </c>
      <c r="J33" s="39" t="s">
        <v>326</v>
      </c>
      <c r="K33" s="49" t="s">
        <v>326</v>
      </c>
      <c r="L33" s="61">
        <f t="shared" si="6"/>
        <v>-0.20000000000000284</v>
      </c>
      <c r="M33" s="63">
        <f t="shared" si="3"/>
        <v>-0.20000000000000284</v>
      </c>
      <c r="N33" s="37"/>
    </row>
    <row r="34" spans="1:14" ht="13.9" customHeight="1" x14ac:dyDescent="0.25">
      <c r="A34" s="41" t="s">
        <v>34</v>
      </c>
      <c r="B34" s="91">
        <v>731</v>
      </c>
      <c r="C34" s="38">
        <v>0.2</v>
      </c>
      <c r="D34" s="44">
        <v>870</v>
      </c>
      <c r="E34" s="153">
        <v>740</v>
      </c>
      <c r="F34" s="20">
        <v>740</v>
      </c>
      <c r="G34" s="61">
        <f t="shared" si="13"/>
        <v>-130</v>
      </c>
      <c r="H34" s="63">
        <f t="shared" si="14"/>
        <v>-130</v>
      </c>
      <c r="I34" s="48" t="s">
        <v>71</v>
      </c>
      <c r="J34" s="39" t="s">
        <v>327</v>
      </c>
      <c r="K34" s="49" t="s">
        <v>327</v>
      </c>
      <c r="L34" s="61">
        <f t="shared" si="6"/>
        <v>-0.18000000000000682</v>
      </c>
      <c r="M34" s="63">
        <f t="shared" si="3"/>
        <v>-0.18000000000000682</v>
      </c>
      <c r="N34" s="37"/>
    </row>
    <row r="35" spans="1:14" ht="13.9" customHeight="1" x14ac:dyDescent="0.25">
      <c r="A35" s="41" t="s">
        <v>34</v>
      </c>
      <c r="B35" s="91">
        <v>527.70000000000005</v>
      </c>
      <c r="C35" s="38">
        <v>0.2</v>
      </c>
      <c r="D35" s="44">
        <v>895</v>
      </c>
      <c r="E35" s="153">
        <v>765</v>
      </c>
      <c r="F35" s="20">
        <v>765</v>
      </c>
      <c r="G35" s="61">
        <f t="shared" si="13"/>
        <v>-130</v>
      </c>
      <c r="H35" s="63">
        <f t="shared" si="14"/>
        <v>-130</v>
      </c>
      <c r="I35" s="48" t="s">
        <v>72</v>
      </c>
      <c r="J35" s="39" t="s">
        <v>328</v>
      </c>
      <c r="K35" s="49" t="s">
        <v>328</v>
      </c>
      <c r="L35" s="61">
        <f t="shared" si="6"/>
        <v>-0.1600000000000108</v>
      </c>
      <c r="M35" s="63">
        <f t="shared" si="3"/>
        <v>-0.1600000000000108</v>
      </c>
      <c r="N35" s="37"/>
    </row>
    <row r="36" spans="1:14" ht="13.9" customHeight="1" x14ac:dyDescent="0.25">
      <c r="A36" s="41" t="s">
        <v>34</v>
      </c>
      <c r="B36" s="91">
        <v>196.3</v>
      </c>
      <c r="C36" s="38">
        <v>0.2</v>
      </c>
      <c r="D36" s="44">
        <v>895</v>
      </c>
      <c r="E36" s="153">
        <v>765</v>
      </c>
      <c r="F36" s="20">
        <v>765</v>
      </c>
      <c r="G36" s="61">
        <f t="shared" si="13"/>
        <v>-130</v>
      </c>
      <c r="H36" s="63">
        <f t="shared" si="14"/>
        <v>-130</v>
      </c>
      <c r="I36" s="48" t="s">
        <v>73</v>
      </c>
      <c r="J36" s="39" t="s">
        <v>329</v>
      </c>
      <c r="K36" s="49" t="s">
        <v>329</v>
      </c>
      <c r="L36" s="61">
        <f t="shared" si="6"/>
        <v>-0.14000000000000057</v>
      </c>
      <c r="M36" s="63">
        <f t="shared" si="3"/>
        <v>-0.14000000000000057</v>
      </c>
      <c r="N36" s="37"/>
    </row>
    <row r="37" spans="1:14" ht="13.9" customHeight="1" x14ac:dyDescent="0.25">
      <c r="A37" s="41" t="s">
        <v>34</v>
      </c>
      <c r="B37" s="91">
        <v>160</v>
      </c>
      <c r="C37" s="38">
        <v>0.2</v>
      </c>
      <c r="D37" s="181" t="s">
        <v>221</v>
      </c>
      <c r="E37" s="182" t="s">
        <v>253</v>
      </c>
      <c r="F37" s="183" t="s">
        <v>253</v>
      </c>
      <c r="G37" s="64"/>
      <c r="H37" s="65"/>
      <c r="I37" s="50"/>
      <c r="J37" s="40"/>
      <c r="K37" s="51"/>
      <c r="L37" s="64"/>
      <c r="M37" s="65"/>
      <c r="N37" s="37"/>
    </row>
    <row r="38" spans="1:14" ht="13.9" customHeight="1" x14ac:dyDescent="0.25">
      <c r="A38" s="41" t="s">
        <v>34</v>
      </c>
      <c r="B38" s="91">
        <v>146.9</v>
      </c>
      <c r="C38" s="38">
        <v>0.2</v>
      </c>
      <c r="D38" s="44">
        <v>895</v>
      </c>
      <c r="E38" s="153">
        <v>765</v>
      </c>
      <c r="F38" s="20">
        <v>765</v>
      </c>
      <c r="G38" s="61">
        <f t="shared" ref="G38:G45" si="15">E38-D38</f>
        <v>-130</v>
      </c>
      <c r="H38" s="63">
        <f t="shared" ref="H38:H45" si="16">F38-D38</f>
        <v>-130</v>
      </c>
      <c r="I38" s="48" t="s">
        <v>73</v>
      </c>
      <c r="J38" s="39" t="s">
        <v>261</v>
      </c>
      <c r="K38" s="49" t="s">
        <v>261</v>
      </c>
      <c r="L38" s="61">
        <f t="shared" si="6"/>
        <v>-0.14999999999999147</v>
      </c>
      <c r="M38" s="63">
        <f t="shared" si="3"/>
        <v>-0.14999999999999147</v>
      </c>
      <c r="N38" s="37"/>
    </row>
    <row r="39" spans="1:14" x14ac:dyDescent="0.25">
      <c r="A39" s="8" t="s">
        <v>4</v>
      </c>
      <c r="B39" s="15" t="s">
        <v>5</v>
      </c>
      <c r="C39" s="38">
        <v>0.2</v>
      </c>
      <c r="D39" s="8">
        <v>2859</v>
      </c>
      <c r="E39" s="28">
        <v>2859</v>
      </c>
      <c r="F39" s="157">
        <v>2859</v>
      </c>
      <c r="G39" s="61">
        <f t="shared" si="15"/>
        <v>0</v>
      </c>
      <c r="H39" s="63">
        <f t="shared" si="16"/>
        <v>0</v>
      </c>
      <c r="I39" s="52">
        <v>101.44</v>
      </c>
      <c r="J39" s="15">
        <v>101.33</v>
      </c>
      <c r="K39" s="53">
        <v>101.33</v>
      </c>
      <c r="L39" s="61">
        <f t="shared" si="6"/>
        <v>-0.10999999999999943</v>
      </c>
      <c r="M39" s="63">
        <f t="shared" si="3"/>
        <v>-0.10999999999999943</v>
      </c>
      <c r="N39" s="9" t="str">
        <f t="shared" ref="N39:N83" si="17">B39</f>
        <v>105083.*</v>
      </c>
    </row>
    <row r="40" spans="1:14" x14ac:dyDescent="0.25">
      <c r="A40" s="8" t="s">
        <v>4</v>
      </c>
      <c r="B40" s="15" t="s">
        <v>6</v>
      </c>
      <c r="C40" s="38">
        <v>0.2</v>
      </c>
      <c r="D40" s="8">
        <v>2876</v>
      </c>
      <c r="E40" s="28">
        <v>2876</v>
      </c>
      <c r="F40" s="157">
        <v>2876</v>
      </c>
      <c r="G40" s="61">
        <f t="shared" si="15"/>
        <v>0</v>
      </c>
      <c r="H40" s="63">
        <f t="shared" si="16"/>
        <v>0</v>
      </c>
      <c r="I40" s="52">
        <v>101.29</v>
      </c>
      <c r="J40" s="15">
        <v>101.17</v>
      </c>
      <c r="K40" s="53">
        <v>101.17</v>
      </c>
      <c r="L40" s="61">
        <f t="shared" si="6"/>
        <v>-0.12000000000000455</v>
      </c>
      <c r="M40" s="63">
        <f t="shared" si="3"/>
        <v>-0.12000000000000455</v>
      </c>
      <c r="N40" s="9" t="str">
        <f t="shared" si="17"/>
        <v>104805.*</v>
      </c>
    </row>
    <row r="41" spans="1:14" x14ac:dyDescent="0.25">
      <c r="A41" s="8" t="s">
        <v>7</v>
      </c>
      <c r="B41" s="15">
        <v>104527</v>
      </c>
      <c r="C41" s="38">
        <v>0.2</v>
      </c>
      <c r="D41" s="8">
        <v>2832</v>
      </c>
      <c r="E41" s="28">
        <v>2809</v>
      </c>
      <c r="F41" s="157">
        <v>2809</v>
      </c>
      <c r="G41" s="61">
        <f t="shared" si="15"/>
        <v>-23</v>
      </c>
      <c r="H41" s="63">
        <f t="shared" si="16"/>
        <v>-23</v>
      </c>
      <c r="I41" s="52">
        <v>101.15</v>
      </c>
      <c r="J41" s="15">
        <v>101.02</v>
      </c>
      <c r="K41" s="53">
        <v>101.02</v>
      </c>
      <c r="L41" s="61">
        <f t="shared" si="6"/>
        <v>-0.13000000000000966</v>
      </c>
      <c r="M41" s="63">
        <f t="shared" si="3"/>
        <v>-0.13000000000000966</v>
      </c>
      <c r="N41" s="9">
        <f t="shared" si="17"/>
        <v>104527</v>
      </c>
    </row>
    <row r="42" spans="1:14" x14ac:dyDescent="0.25">
      <c r="A42" s="8" t="s">
        <v>7</v>
      </c>
      <c r="B42" s="15">
        <v>103364</v>
      </c>
      <c r="C42" s="38">
        <v>0.2</v>
      </c>
      <c r="D42" s="8">
        <v>3037</v>
      </c>
      <c r="E42" s="28">
        <v>2990</v>
      </c>
      <c r="F42" s="157">
        <v>2990</v>
      </c>
      <c r="G42" s="61">
        <f t="shared" si="15"/>
        <v>-47</v>
      </c>
      <c r="H42" s="63">
        <f t="shared" si="16"/>
        <v>-47</v>
      </c>
      <c r="I42" s="52">
        <v>100.54</v>
      </c>
      <c r="J42" s="15">
        <v>100.4</v>
      </c>
      <c r="K42" s="53">
        <v>100.4</v>
      </c>
      <c r="L42" s="61">
        <f t="shared" si="6"/>
        <v>-0.14000000000000057</v>
      </c>
      <c r="M42" s="63">
        <f t="shared" si="3"/>
        <v>-0.14000000000000057</v>
      </c>
      <c r="N42" s="9">
        <f t="shared" si="17"/>
        <v>103364</v>
      </c>
    </row>
    <row r="43" spans="1:14" x14ac:dyDescent="0.25">
      <c r="A43" s="8" t="s">
        <v>7</v>
      </c>
      <c r="B43" s="15">
        <v>102317</v>
      </c>
      <c r="C43" s="38">
        <v>0.2</v>
      </c>
      <c r="D43" s="8">
        <v>3222</v>
      </c>
      <c r="E43" s="28">
        <v>3153</v>
      </c>
      <c r="F43" s="157">
        <v>3153</v>
      </c>
      <c r="G43" s="61">
        <f t="shared" si="15"/>
        <v>-69</v>
      </c>
      <c r="H43" s="63">
        <f t="shared" si="16"/>
        <v>-69</v>
      </c>
      <c r="I43" s="52">
        <v>99.91</v>
      </c>
      <c r="J43" s="15">
        <v>99.76</v>
      </c>
      <c r="K43" s="53">
        <v>99.76</v>
      </c>
      <c r="L43" s="61">
        <f t="shared" si="6"/>
        <v>-0.14999999999999147</v>
      </c>
      <c r="M43" s="63">
        <f t="shared" si="3"/>
        <v>-0.14999999999999147</v>
      </c>
      <c r="N43" s="9">
        <f t="shared" si="17"/>
        <v>102317</v>
      </c>
    </row>
    <row r="44" spans="1:14" x14ac:dyDescent="0.25">
      <c r="A44" s="8" t="s">
        <v>7</v>
      </c>
      <c r="B44" s="15">
        <v>101430</v>
      </c>
      <c r="C44" s="38">
        <v>0.2</v>
      </c>
      <c r="D44" s="8">
        <v>3377</v>
      </c>
      <c r="E44" s="28">
        <v>3289</v>
      </c>
      <c r="F44" s="157">
        <v>3289</v>
      </c>
      <c r="G44" s="61">
        <f t="shared" si="15"/>
        <v>-88</v>
      </c>
      <c r="H44" s="63">
        <f t="shared" si="16"/>
        <v>-88</v>
      </c>
      <c r="I44" s="52">
        <v>99.28</v>
      </c>
      <c r="J44" s="15">
        <v>99.13</v>
      </c>
      <c r="K44" s="53">
        <v>99.13</v>
      </c>
      <c r="L44" s="61">
        <f t="shared" si="6"/>
        <v>-0.15000000000000568</v>
      </c>
      <c r="M44" s="63">
        <f t="shared" si="3"/>
        <v>-0.15000000000000568</v>
      </c>
      <c r="N44" s="9">
        <f t="shared" si="17"/>
        <v>101430</v>
      </c>
    </row>
    <row r="45" spans="1:14" x14ac:dyDescent="0.25">
      <c r="A45" s="8" t="s">
        <v>7</v>
      </c>
      <c r="B45" s="15">
        <v>101325</v>
      </c>
      <c r="C45" s="38">
        <v>0.2</v>
      </c>
      <c r="D45" s="8">
        <v>3377</v>
      </c>
      <c r="E45" s="28">
        <v>3289</v>
      </c>
      <c r="F45" s="157">
        <v>3289</v>
      </c>
      <c r="G45" s="61">
        <f t="shared" si="15"/>
        <v>-88</v>
      </c>
      <c r="H45" s="63">
        <f t="shared" si="16"/>
        <v>-88</v>
      </c>
      <c r="I45" s="52">
        <v>99.19</v>
      </c>
      <c r="J45" s="15">
        <v>99.04</v>
      </c>
      <c r="K45" s="53">
        <v>99.04</v>
      </c>
      <c r="L45" s="61">
        <f t="shared" si="6"/>
        <v>-0.14999999999999147</v>
      </c>
      <c r="M45" s="63">
        <f t="shared" si="3"/>
        <v>-0.14999999999999147</v>
      </c>
      <c r="N45" s="9">
        <f t="shared" si="17"/>
        <v>101325</v>
      </c>
    </row>
    <row r="46" spans="1:14" ht="14.45" customHeight="1" x14ac:dyDescent="0.25">
      <c r="A46" s="8" t="s">
        <v>7</v>
      </c>
      <c r="B46" s="15">
        <v>101296</v>
      </c>
      <c r="C46" s="38">
        <v>0.2</v>
      </c>
      <c r="D46" s="181" t="s">
        <v>26</v>
      </c>
      <c r="E46" s="182" t="s">
        <v>251</v>
      </c>
      <c r="F46" s="183" t="s">
        <v>251</v>
      </c>
      <c r="G46" s="64"/>
      <c r="H46" s="65"/>
      <c r="I46" s="154"/>
      <c r="J46" s="155"/>
      <c r="K46" s="156"/>
      <c r="L46" s="64"/>
      <c r="M46" s="65"/>
      <c r="N46" s="9">
        <f>B46</f>
        <v>101296</v>
      </c>
    </row>
    <row r="47" spans="1:14" x14ac:dyDescent="0.25">
      <c r="A47" s="8" t="s">
        <v>7</v>
      </c>
      <c r="B47" s="15">
        <v>101274</v>
      </c>
      <c r="C47" s="38">
        <v>0.2</v>
      </c>
      <c r="D47" s="8">
        <v>3377</v>
      </c>
      <c r="E47" s="28">
        <v>3289</v>
      </c>
      <c r="F47" s="157">
        <v>3289</v>
      </c>
      <c r="G47" s="61">
        <f t="shared" ref="G47:G52" si="18">E47-D47</f>
        <v>-88</v>
      </c>
      <c r="H47" s="63">
        <f t="shared" ref="H47:H52" si="19">F47-D47</f>
        <v>-88</v>
      </c>
      <c r="I47" s="52">
        <v>99.12</v>
      </c>
      <c r="J47" s="15">
        <v>98.97</v>
      </c>
      <c r="K47" s="53">
        <v>98.97</v>
      </c>
      <c r="L47" s="61">
        <f t="shared" si="6"/>
        <v>-0.15000000000000568</v>
      </c>
      <c r="M47" s="63">
        <f t="shared" si="3"/>
        <v>-0.15000000000000568</v>
      </c>
      <c r="N47" s="9">
        <f t="shared" si="17"/>
        <v>101274</v>
      </c>
    </row>
    <row r="48" spans="1:14" x14ac:dyDescent="0.25">
      <c r="A48" s="8" t="s">
        <v>7</v>
      </c>
      <c r="B48" s="15">
        <v>101172</v>
      </c>
      <c r="C48" s="38">
        <v>0.2</v>
      </c>
      <c r="D48" s="8">
        <v>3377</v>
      </c>
      <c r="E48" s="28">
        <v>3289</v>
      </c>
      <c r="F48" s="157">
        <v>3289</v>
      </c>
      <c r="G48" s="61">
        <f t="shared" si="18"/>
        <v>-88</v>
      </c>
      <c r="H48" s="63">
        <f t="shared" si="19"/>
        <v>-88</v>
      </c>
      <c r="I48" s="52">
        <v>99.04</v>
      </c>
      <c r="J48" s="15">
        <v>98.89</v>
      </c>
      <c r="K48" s="53">
        <v>98.89</v>
      </c>
      <c r="L48" s="61">
        <f t="shared" si="6"/>
        <v>-0.15000000000000568</v>
      </c>
      <c r="M48" s="63">
        <f t="shared" si="3"/>
        <v>-0.15000000000000568</v>
      </c>
      <c r="N48" s="9">
        <f t="shared" si="17"/>
        <v>101172</v>
      </c>
    </row>
    <row r="49" spans="1:14" x14ac:dyDescent="0.25">
      <c r="A49" s="8" t="s">
        <v>8</v>
      </c>
      <c r="B49" s="15">
        <v>100723</v>
      </c>
      <c r="C49" s="38">
        <v>0.2</v>
      </c>
      <c r="D49" s="8">
        <v>3599</v>
      </c>
      <c r="E49" s="28">
        <v>3505</v>
      </c>
      <c r="F49" s="157">
        <v>3505</v>
      </c>
      <c r="G49" s="61">
        <f t="shared" si="18"/>
        <v>-94</v>
      </c>
      <c r="H49" s="63">
        <f t="shared" si="19"/>
        <v>-94</v>
      </c>
      <c r="I49" s="52">
        <v>98.64</v>
      </c>
      <c r="J49" s="15">
        <v>98.49</v>
      </c>
      <c r="K49" s="53">
        <v>98.49</v>
      </c>
      <c r="L49" s="61">
        <f t="shared" si="6"/>
        <v>-0.15000000000000568</v>
      </c>
      <c r="M49" s="63">
        <f t="shared" si="3"/>
        <v>-0.15000000000000568</v>
      </c>
      <c r="N49" s="9">
        <f t="shared" si="17"/>
        <v>100723</v>
      </c>
    </row>
    <row r="50" spans="1:14" x14ac:dyDescent="0.25">
      <c r="A50" s="8" t="s">
        <v>8</v>
      </c>
      <c r="B50" s="15">
        <v>99963</v>
      </c>
      <c r="C50" s="38">
        <v>0.2</v>
      </c>
      <c r="D50" s="8">
        <v>3599</v>
      </c>
      <c r="E50" s="28">
        <v>3505</v>
      </c>
      <c r="F50" s="157">
        <v>3505</v>
      </c>
      <c r="G50" s="61">
        <f t="shared" si="18"/>
        <v>-94</v>
      </c>
      <c r="H50" s="63">
        <f t="shared" si="19"/>
        <v>-94</v>
      </c>
      <c r="I50" s="52">
        <v>98.14</v>
      </c>
      <c r="J50" s="15">
        <v>98</v>
      </c>
      <c r="K50" s="53">
        <v>98</v>
      </c>
      <c r="L50" s="61">
        <f t="shared" si="6"/>
        <v>-0.14000000000000057</v>
      </c>
      <c r="M50" s="63">
        <f t="shared" si="3"/>
        <v>-0.14000000000000057</v>
      </c>
      <c r="N50" s="9">
        <f t="shared" si="17"/>
        <v>99963</v>
      </c>
    </row>
    <row r="51" spans="1:14" x14ac:dyDescent="0.25">
      <c r="A51" s="8" t="s">
        <v>8</v>
      </c>
      <c r="B51" s="15">
        <v>99304</v>
      </c>
      <c r="C51" s="38">
        <v>0.2</v>
      </c>
      <c r="D51" s="8">
        <v>3599</v>
      </c>
      <c r="E51" s="28">
        <v>3505</v>
      </c>
      <c r="F51" s="157">
        <v>3505</v>
      </c>
      <c r="G51" s="61">
        <f t="shared" si="18"/>
        <v>-94</v>
      </c>
      <c r="H51" s="63">
        <f t="shared" si="19"/>
        <v>-94</v>
      </c>
      <c r="I51" s="52">
        <v>97.75</v>
      </c>
      <c r="J51" s="15">
        <v>97.61</v>
      </c>
      <c r="K51" s="53">
        <v>97.61</v>
      </c>
      <c r="L51" s="61">
        <f t="shared" si="6"/>
        <v>-0.14000000000000057</v>
      </c>
      <c r="M51" s="63">
        <f t="shared" si="3"/>
        <v>-0.14000000000000057</v>
      </c>
      <c r="N51" s="9">
        <f t="shared" si="17"/>
        <v>99304</v>
      </c>
    </row>
    <row r="52" spans="1:14" x14ac:dyDescent="0.25">
      <c r="A52" s="8" t="s">
        <v>8</v>
      </c>
      <c r="B52" s="15">
        <v>99202</v>
      </c>
      <c r="C52" s="38">
        <v>0.2</v>
      </c>
      <c r="D52" s="8">
        <v>3599</v>
      </c>
      <c r="E52" s="28">
        <v>3505</v>
      </c>
      <c r="F52" s="157">
        <v>3505</v>
      </c>
      <c r="G52" s="61">
        <f t="shared" si="18"/>
        <v>-94</v>
      </c>
      <c r="H52" s="63">
        <f t="shared" si="19"/>
        <v>-94</v>
      </c>
      <c r="I52" s="52">
        <v>97.7</v>
      </c>
      <c r="J52" s="15">
        <v>97.56</v>
      </c>
      <c r="K52" s="53">
        <v>97.56</v>
      </c>
      <c r="L52" s="61">
        <f t="shared" si="6"/>
        <v>-0.14000000000000057</v>
      </c>
      <c r="M52" s="63">
        <f t="shared" si="3"/>
        <v>-0.14000000000000057</v>
      </c>
      <c r="N52" s="9">
        <f t="shared" si="17"/>
        <v>99202</v>
      </c>
    </row>
    <row r="53" spans="1:14" ht="14.45" customHeight="1" x14ac:dyDescent="0.25">
      <c r="A53" s="8" t="s">
        <v>8</v>
      </c>
      <c r="B53" s="15">
        <v>99176</v>
      </c>
      <c r="C53" s="38">
        <v>0.2</v>
      </c>
      <c r="D53" s="181" t="s">
        <v>27</v>
      </c>
      <c r="E53" s="182" t="s">
        <v>251</v>
      </c>
      <c r="F53" s="183" t="s">
        <v>251</v>
      </c>
      <c r="G53" s="64"/>
      <c r="H53" s="65"/>
      <c r="I53" s="154"/>
      <c r="J53" s="155"/>
      <c r="K53" s="156"/>
      <c r="L53" s="64"/>
      <c r="M53" s="65"/>
      <c r="N53" s="9">
        <f>B53</f>
        <v>99176</v>
      </c>
    </row>
    <row r="54" spans="1:14" x14ac:dyDescent="0.25">
      <c r="A54" s="8" t="s">
        <v>8</v>
      </c>
      <c r="B54" s="15">
        <v>99154</v>
      </c>
      <c r="C54" s="38">
        <v>0.2</v>
      </c>
      <c r="D54" s="8">
        <v>3599</v>
      </c>
      <c r="E54" s="28">
        <v>3505</v>
      </c>
      <c r="F54" s="157">
        <v>3505</v>
      </c>
      <c r="G54" s="61">
        <f t="shared" ref="G54:G58" si="20">E54-D54</f>
        <v>-94</v>
      </c>
      <c r="H54" s="63">
        <f t="shared" ref="H54:H58" si="21">F54-D54</f>
        <v>-94</v>
      </c>
      <c r="I54" s="52">
        <v>96.54</v>
      </c>
      <c r="J54" s="15">
        <v>96.4</v>
      </c>
      <c r="K54" s="53">
        <v>96.4</v>
      </c>
      <c r="L54" s="61">
        <f t="shared" si="6"/>
        <v>-0.14000000000000057</v>
      </c>
      <c r="M54" s="63">
        <f t="shared" si="3"/>
        <v>-0.14000000000000057</v>
      </c>
      <c r="N54" s="9">
        <f t="shared" si="17"/>
        <v>99154</v>
      </c>
    </row>
    <row r="55" spans="1:14" x14ac:dyDescent="0.25">
      <c r="A55" s="8" t="s">
        <v>8</v>
      </c>
      <c r="B55" s="15">
        <v>99044</v>
      </c>
      <c r="C55" s="38">
        <v>0.2</v>
      </c>
      <c r="D55" s="8">
        <v>3599</v>
      </c>
      <c r="E55" s="28">
        <v>3505</v>
      </c>
      <c r="F55" s="157">
        <v>3505</v>
      </c>
      <c r="G55" s="61">
        <f t="shared" si="20"/>
        <v>-94</v>
      </c>
      <c r="H55" s="63">
        <f t="shared" si="21"/>
        <v>-94</v>
      </c>
      <c r="I55" s="52">
        <v>96.19</v>
      </c>
      <c r="J55" s="15">
        <v>96.05</v>
      </c>
      <c r="K55" s="53">
        <v>96.05</v>
      </c>
      <c r="L55" s="61">
        <f t="shared" si="6"/>
        <v>-0.14000000000000057</v>
      </c>
      <c r="M55" s="63">
        <f t="shared" si="3"/>
        <v>-0.14000000000000057</v>
      </c>
      <c r="N55" s="9">
        <f t="shared" si="17"/>
        <v>99044</v>
      </c>
    </row>
    <row r="56" spans="1:14" x14ac:dyDescent="0.25">
      <c r="A56" s="8" t="s">
        <v>8</v>
      </c>
      <c r="B56" s="15">
        <v>98564</v>
      </c>
      <c r="C56" s="38">
        <v>0.2</v>
      </c>
      <c r="D56" s="8">
        <v>3828</v>
      </c>
      <c r="E56" s="28">
        <v>3730</v>
      </c>
      <c r="F56" s="157">
        <v>3730</v>
      </c>
      <c r="G56" s="61">
        <f t="shared" si="20"/>
        <v>-98</v>
      </c>
      <c r="H56" s="63">
        <f t="shared" si="21"/>
        <v>-98</v>
      </c>
      <c r="I56" s="52">
        <v>95.56</v>
      </c>
      <c r="J56" s="15">
        <v>95.43</v>
      </c>
      <c r="K56" s="53">
        <v>95.43</v>
      </c>
      <c r="L56" s="61">
        <f t="shared" si="6"/>
        <v>-0.12999999999999545</v>
      </c>
      <c r="M56" s="63">
        <f t="shared" si="3"/>
        <v>-0.12999999999999545</v>
      </c>
      <c r="N56" s="9">
        <f t="shared" si="17"/>
        <v>98564</v>
      </c>
    </row>
    <row r="57" spans="1:14" x14ac:dyDescent="0.25">
      <c r="A57" s="8" t="s">
        <v>8</v>
      </c>
      <c r="B57" s="15">
        <v>97673</v>
      </c>
      <c r="C57" s="38">
        <v>0.2</v>
      </c>
      <c r="D57" s="8">
        <v>3828</v>
      </c>
      <c r="E57" s="28">
        <v>3730</v>
      </c>
      <c r="F57" s="157">
        <v>3730</v>
      </c>
      <c r="G57" s="61">
        <f t="shared" si="20"/>
        <v>-98</v>
      </c>
      <c r="H57" s="63">
        <f t="shared" si="21"/>
        <v>-98</v>
      </c>
      <c r="I57" s="52">
        <v>94.03</v>
      </c>
      <c r="J57" s="15">
        <v>93.92</v>
      </c>
      <c r="K57" s="53">
        <v>93.92</v>
      </c>
      <c r="L57" s="61">
        <f t="shared" si="6"/>
        <v>-0.10999999999999943</v>
      </c>
      <c r="M57" s="63">
        <f t="shared" si="3"/>
        <v>-0.10999999999999943</v>
      </c>
      <c r="N57" s="9">
        <f t="shared" si="17"/>
        <v>97673</v>
      </c>
    </row>
    <row r="58" spans="1:14" x14ac:dyDescent="0.25">
      <c r="A58" s="8" t="s">
        <v>8</v>
      </c>
      <c r="B58" s="15">
        <v>97571</v>
      </c>
      <c r="C58" s="38">
        <v>0.2</v>
      </c>
      <c r="D58" s="8">
        <v>3828</v>
      </c>
      <c r="E58" s="28">
        <v>3730</v>
      </c>
      <c r="F58" s="157">
        <v>3730</v>
      </c>
      <c r="G58" s="61">
        <f t="shared" si="20"/>
        <v>-98</v>
      </c>
      <c r="H58" s="63">
        <f t="shared" si="21"/>
        <v>-98</v>
      </c>
      <c r="I58" s="52">
        <v>93.84</v>
      </c>
      <c r="J58" s="15">
        <v>93.74</v>
      </c>
      <c r="K58" s="53">
        <v>93.74</v>
      </c>
      <c r="L58" s="61">
        <f t="shared" si="6"/>
        <v>-0.10000000000000853</v>
      </c>
      <c r="M58" s="63">
        <f t="shared" si="3"/>
        <v>-0.10000000000000853</v>
      </c>
      <c r="N58" s="9">
        <f t="shared" si="17"/>
        <v>97571</v>
      </c>
    </row>
    <row r="59" spans="1:14" ht="14.45" customHeight="1" x14ac:dyDescent="0.25">
      <c r="A59" s="8" t="s">
        <v>8</v>
      </c>
      <c r="B59" s="15">
        <v>97558</v>
      </c>
      <c r="C59" s="38">
        <v>0.2</v>
      </c>
      <c r="D59" s="181" t="s">
        <v>17</v>
      </c>
      <c r="E59" s="182" t="s">
        <v>251</v>
      </c>
      <c r="F59" s="183" t="s">
        <v>251</v>
      </c>
      <c r="G59" s="64"/>
      <c r="H59" s="65"/>
      <c r="I59" s="154"/>
      <c r="J59" s="155"/>
      <c r="K59" s="156"/>
      <c r="L59" s="64"/>
      <c r="M59" s="65"/>
      <c r="N59" s="9">
        <f>B59</f>
        <v>97558</v>
      </c>
    </row>
    <row r="60" spans="1:14" x14ac:dyDescent="0.25">
      <c r="A60" s="8" t="s">
        <v>8</v>
      </c>
      <c r="B60" s="15">
        <v>97546</v>
      </c>
      <c r="C60" s="38">
        <v>0.2</v>
      </c>
      <c r="D60" s="8">
        <v>3828</v>
      </c>
      <c r="E60" s="28">
        <v>3730</v>
      </c>
      <c r="F60" s="157">
        <v>3730</v>
      </c>
      <c r="G60" s="61">
        <f t="shared" ref="G60:G64" si="22">E60-D60</f>
        <v>-98</v>
      </c>
      <c r="H60" s="63">
        <f t="shared" ref="H60:H64" si="23">F60-D60</f>
        <v>-98</v>
      </c>
      <c r="I60" s="52">
        <v>93.65</v>
      </c>
      <c r="J60" s="15">
        <v>93.56</v>
      </c>
      <c r="K60" s="53">
        <v>93.56</v>
      </c>
      <c r="L60" s="61">
        <f t="shared" si="6"/>
        <v>-9.0000000000003411E-2</v>
      </c>
      <c r="M60" s="63">
        <f t="shared" si="3"/>
        <v>-9.0000000000003411E-2</v>
      </c>
      <c r="N60" s="9">
        <f t="shared" si="17"/>
        <v>97546</v>
      </c>
    </row>
    <row r="61" spans="1:14" x14ac:dyDescent="0.25">
      <c r="A61" s="8" t="s">
        <v>8</v>
      </c>
      <c r="B61" s="15">
        <v>97445</v>
      </c>
      <c r="C61" s="38">
        <v>0.2</v>
      </c>
      <c r="D61" s="8">
        <v>3828</v>
      </c>
      <c r="E61" s="28">
        <v>3730</v>
      </c>
      <c r="F61" s="157">
        <v>3730</v>
      </c>
      <c r="G61" s="61">
        <f t="shared" si="22"/>
        <v>-98</v>
      </c>
      <c r="H61" s="63">
        <f t="shared" si="23"/>
        <v>-98</v>
      </c>
      <c r="I61" s="52">
        <v>93.59</v>
      </c>
      <c r="J61" s="15">
        <v>93.5</v>
      </c>
      <c r="K61" s="53">
        <v>93.5</v>
      </c>
      <c r="L61" s="61">
        <f t="shared" si="6"/>
        <v>-9.0000000000003411E-2</v>
      </c>
      <c r="M61" s="63">
        <f t="shared" si="3"/>
        <v>-9.0000000000003411E-2</v>
      </c>
      <c r="N61" s="9">
        <f t="shared" si="17"/>
        <v>97445</v>
      </c>
    </row>
    <row r="62" spans="1:14" x14ac:dyDescent="0.25">
      <c r="A62" s="8" t="s">
        <v>8</v>
      </c>
      <c r="B62" s="15">
        <v>97054</v>
      </c>
      <c r="C62" s="38">
        <v>0.2</v>
      </c>
      <c r="D62" s="8">
        <v>3828</v>
      </c>
      <c r="E62" s="28">
        <v>3730</v>
      </c>
      <c r="F62" s="157">
        <v>3730</v>
      </c>
      <c r="G62" s="61">
        <f t="shared" si="22"/>
        <v>-98</v>
      </c>
      <c r="H62" s="63">
        <f t="shared" si="23"/>
        <v>-98</v>
      </c>
      <c r="I62" s="52">
        <v>93.34</v>
      </c>
      <c r="J62" s="15">
        <v>93.25</v>
      </c>
      <c r="K62" s="53">
        <v>93.25</v>
      </c>
      <c r="L62" s="61">
        <f t="shared" si="6"/>
        <v>-9.0000000000003411E-2</v>
      </c>
      <c r="M62" s="63">
        <f t="shared" si="3"/>
        <v>-9.0000000000003411E-2</v>
      </c>
      <c r="N62" s="9">
        <f t="shared" si="17"/>
        <v>97054</v>
      </c>
    </row>
    <row r="63" spans="1:14" x14ac:dyDescent="0.25">
      <c r="A63" s="8" t="s">
        <v>8</v>
      </c>
      <c r="B63" s="15">
        <v>96688</v>
      </c>
      <c r="C63" s="38">
        <v>0.2</v>
      </c>
      <c r="D63" s="8">
        <v>3828</v>
      </c>
      <c r="E63" s="28">
        <v>3730</v>
      </c>
      <c r="F63" s="157">
        <v>3730</v>
      </c>
      <c r="G63" s="61">
        <f t="shared" si="22"/>
        <v>-98</v>
      </c>
      <c r="H63" s="63">
        <f t="shared" si="23"/>
        <v>-98</v>
      </c>
      <c r="I63" s="52">
        <v>93.25</v>
      </c>
      <c r="J63" s="15">
        <v>93.17</v>
      </c>
      <c r="K63" s="53">
        <v>93.17</v>
      </c>
      <c r="L63" s="61">
        <f t="shared" si="6"/>
        <v>-7.9999999999998295E-2</v>
      </c>
      <c r="M63" s="63">
        <f t="shared" si="3"/>
        <v>-7.9999999999998295E-2</v>
      </c>
      <c r="N63" s="9">
        <f t="shared" si="17"/>
        <v>96688</v>
      </c>
    </row>
    <row r="64" spans="1:14" x14ac:dyDescent="0.25">
      <c r="A64" s="8" t="s">
        <v>8</v>
      </c>
      <c r="B64" s="15">
        <v>96586</v>
      </c>
      <c r="C64" s="38">
        <v>0.2</v>
      </c>
      <c r="D64" s="8">
        <v>3828</v>
      </c>
      <c r="E64" s="28">
        <v>3730</v>
      </c>
      <c r="F64" s="157">
        <v>3730</v>
      </c>
      <c r="G64" s="61">
        <f t="shared" si="22"/>
        <v>-98</v>
      </c>
      <c r="H64" s="63">
        <f t="shared" si="23"/>
        <v>-98</v>
      </c>
      <c r="I64" s="52">
        <v>93.23</v>
      </c>
      <c r="J64" s="15">
        <v>93.15</v>
      </c>
      <c r="K64" s="53">
        <v>93.15</v>
      </c>
      <c r="L64" s="61">
        <f t="shared" si="6"/>
        <v>-7.9999999999998295E-2</v>
      </c>
      <c r="M64" s="63">
        <f t="shared" si="3"/>
        <v>-7.9999999999998295E-2</v>
      </c>
      <c r="N64" s="9">
        <f t="shared" si="17"/>
        <v>96586</v>
      </c>
    </row>
    <row r="65" spans="1:14" ht="14.45" customHeight="1" x14ac:dyDescent="0.25">
      <c r="A65" s="8" t="s">
        <v>8</v>
      </c>
      <c r="B65" s="15">
        <v>96552.5</v>
      </c>
      <c r="C65" s="38">
        <v>0.2</v>
      </c>
      <c r="D65" s="181" t="s">
        <v>23</v>
      </c>
      <c r="E65" s="182" t="s">
        <v>251</v>
      </c>
      <c r="F65" s="183" t="s">
        <v>251</v>
      </c>
      <c r="G65" s="64"/>
      <c r="H65" s="65"/>
      <c r="I65" s="154"/>
      <c r="J65" s="155"/>
      <c r="K65" s="156"/>
      <c r="L65" s="64"/>
      <c r="M65" s="65"/>
      <c r="N65" s="9">
        <f>B65</f>
        <v>96552.5</v>
      </c>
    </row>
    <row r="66" spans="1:14" x14ac:dyDescent="0.25">
      <c r="A66" s="8" t="s">
        <v>8</v>
      </c>
      <c r="B66" s="15">
        <v>96514</v>
      </c>
      <c r="C66" s="38">
        <v>0.2</v>
      </c>
      <c r="D66" s="8">
        <v>3828</v>
      </c>
      <c r="E66" s="28">
        <v>3730</v>
      </c>
      <c r="F66" s="157">
        <v>3730</v>
      </c>
      <c r="G66" s="61">
        <f t="shared" ref="G66:G67" si="24">E66-D66</f>
        <v>-98</v>
      </c>
      <c r="H66" s="63">
        <f t="shared" ref="H66:H67" si="25">F66-D66</f>
        <v>-98</v>
      </c>
      <c r="I66" s="52">
        <v>93.19</v>
      </c>
      <c r="J66" s="15">
        <v>93.11</v>
      </c>
      <c r="K66" s="53">
        <v>93.11</v>
      </c>
      <c r="L66" s="61">
        <f t="shared" si="6"/>
        <v>-7.9999999999998295E-2</v>
      </c>
      <c r="M66" s="63">
        <f t="shared" si="3"/>
        <v>-7.9999999999998295E-2</v>
      </c>
      <c r="N66" s="9">
        <f t="shared" si="17"/>
        <v>96514</v>
      </c>
    </row>
    <row r="67" spans="1:14" x14ac:dyDescent="0.25">
      <c r="A67" s="8" t="s">
        <v>8</v>
      </c>
      <c r="B67" s="15">
        <v>96459</v>
      </c>
      <c r="C67" s="38">
        <v>0.2</v>
      </c>
      <c r="D67" s="8">
        <v>3872</v>
      </c>
      <c r="E67" s="28">
        <v>3772</v>
      </c>
      <c r="F67" s="157">
        <v>3772</v>
      </c>
      <c r="G67" s="61">
        <f t="shared" si="24"/>
        <v>-100</v>
      </c>
      <c r="H67" s="63">
        <f t="shared" si="25"/>
        <v>-100</v>
      </c>
      <c r="I67" s="52">
        <v>93.11</v>
      </c>
      <c r="J67" s="15">
        <v>93.03</v>
      </c>
      <c r="K67" s="53">
        <v>93.03</v>
      </c>
      <c r="L67" s="61">
        <f t="shared" si="6"/>
        <v>-7.9999999999998295E-2</v>
      </c>
      <c r="M67" s="63">
        <f t="shared" si="3"/>
        <v>-7.9999999999998295E-2</v>
      </c>
      <c r="N67" s="9">
        <f t="shared" si="17"/>
        <v>96459</v>
      </c>
    </row>
    <row r="68" spans="1:14" ht="14.45" customHeight="1" x14ac:dyDescent="0.25">
      <c r="A68" s="8" t="s">
        <v>8</v>
      </c>
      <c r="B68" s="15">
        <v>96380.5</v>
      </c>
      <c r="C68" s="38">
        <v>0.2</v>
      </c>
      <c r="D68" s="181" t="s">
        <v>24</v>
      </c>
      <c r="E68" s="182" t="s">
        <v>251</v>
      </c>
      <c r="F68" s="183" t="s">
        <v>251</v>
      </c>
      <c r="G68" s="62"/>
      <c r="H68" s="65"/>
      <c r="I68" s="154"/>
      <c r="J68" s="155"/>
      <c r="K68" s="156"/>
      <c r="L68" s="62"/>
      <c r="M68" s="65"/>
      <c r="N68" s="9">
        <f>B68</f>
        <v>96380.5</v>
      </c>
    </row>
    <row r="69" spans="1:14" x14ac:dyDescent="0.25">
      <c r="A69" s="8" t="s">
        <v>8</v>
      </c>
      <c r="B69" s="15">
        <v>96298</v>
      </c>
      <c r="C69" s="38">
        <v>0.2</v>
      </c>
      <c r="D69" s="8">
        <v>3872</v>
      </c>
      <c r="E69" s="28">
        <v>3772</v>
      </c>
      <c r="F69" s="157">
        <v>3772</v>
      </c>
      <c r="G69" s="61">
        <f t="shared" ref="G69:G70" si="26">E69-D69</f>
        <v>-100</v>
      </c>
      <c r="H69" s="63">
        <f t="shared" ref="H69:H70" si="27">F69-D69</f>
        <v>-100</v>
      </c>
      <c r="I69" s="52">
        <v>92.97</v>
      </c>
      <c r="J69" s="15">
        <v>92.89</v>
      </c>
      <c r="K69" s="53">
        <v>92.89</v>
      </c>
      <c r="L69" s="61">
        <f t="shared" si="6"/>
        <v>-7.9999999999998295E-2</v>
      </c>
      <c r="M69" s="63">
        <f t="shared" ref="M69:M86" si="28">K69-I69</f>
        <v>-7.9999999999998295E-2</v>
      </c>
      <c r="N69" s="9">
        <f t="shared" si="17"/>
        <v>96298</v>
      </c>
    </row>
    <row r="70" spans="1:14" x14ac:dyDescent="0.25">
      <c r="A70" s="8" t="s">
        <v>8</v>
      </c>
      <c r="B70" s="15">
        <v>96244</v>
      </c>
      <c r="C70" s="38">
        <v>0.2</v>
      </c>
      <c r="D70" s="8">
        <v>3872</v>
      </c>
      <c r="E70" s="28">
        <v>3772</v>
      </c>
      <c r="F70" s="157">
        <v>3772</v>
      </c>
      <c r="G70" s="61">
        <f t="shared" si="26"/>
        <v>-100</v>
      </c>
      <c r="H70" s="63">
        <f t="shared" si="27"/>
        <v>-100</v>
      </c>
      <c r="I70" s="52">
        <v>92.84</v>
      </c>
      <c r="J70" s="15">
        <v>92.77</v>
      </c>
      <c r="K70" s="53">
        <v>92.77</v>
      </c>
      <c r="L70" s="61">
        <f t="shared" si="6"/>
        <v>-7.000000000000739E-2</v>
      </c>
      <c r="M70" s="63">
        <f t="shared" si="28"/>
        <v>-7.000000000000739E-2</v>
      </c>
      <c r="N70" s="9">
        <f t="shared" si="17"/>
        <v>96244</v>
      </c>
    </row>
    <row r="71" spans="1:14" ht="14.45" customHeight="1" x14ac:dyDescent="0.25">
      <c r="A71" s="8" t="s">
        <v>8</v>
      </c>
      <c r="B71" s="15">
        <v>96210.5</v>
      </c>
      <c r="C71" s="38">
        <v>0.2</v>
      </c>
      <c r="D71" s="181" t="s">
        <v>25</v>
      </c>
      <c r="E71" s="182" t="s">
        <v>251</v>
      </c>
      <c r="F71" s="183" t="s">
        <v>251</v>
      </c>
      <c r="G71" s="64"/>
      <c r="H71" s="65"/>
      <c r="I71" s="154"/>
      <c r="J71" s="155"/>
      <c r="K71" s="156"/>
      <c r="L71" s="64"/>
      <c r="M71" s="65"/>
      <c r="N71" s="9">
        <f>B71</f>
        <v>96210.5</v>
      </c>
    </row>
    <row r="72" spans="1:14" x14ac:dyDescent="0.25">
      <c r="A72" s="8" t="s">
        <v>8</v>
      </c>
      <c r="B72" s="15">
        <v>96176</v>
      </c>
      <c r="C72" s="38">
        <v>0.2</v>
      </c>
      <c r="D72" s="8">
        <v>3872</v>
      </c>
      <c r="E72" s="28">
        <v>3772</v>
      </c>
      <c r="F72" s="157">
        <v>3772</v>
      </c>
      <c r="G72" s="61">
        <f t="shared" ref="G72:G82" si="29">E72-D72</f>
        <v>-100</v>
      </c>
      <c r="H72" s="63">
        <f t="shared" ref="H72:H83" si="30">F72-D72</f>
        <v>-100</v>
      </c>
      <c r="I72" s="52">
        <v>92.91</v>
      </c>
      <c r="J72" s="15">
        <v>92.84</v>
      </c>
      <c r="K72" s="53">
        <v>92.84</v>
      </c>
      <c r="L72" s="61">
        <f t="shared" si="6"/>
        <v>-6.9999999999993179E-2</v>
      </c>
      <c r="M72" s="63">
        <f t="shared" si="28"/>
        <v>-6.9999999999993179E-2</v>
      </c>
      <c r="N72" s="9">
        <f t="shared" si="17"/>
        <v>96176</v>
      </c>
    </row>
    <row r="73" spans="1:14" x14ac:dyDescent="0.25">
      <c r="A73" s="27" t="s">
        <v>8</v>
      </c>
      <c r="B73" s="92">
        <v>96077</v>
      </c>
      <c r="C73" s="38">
        <v>0.2</v>
      </c>
      <c r="D73" s="8">
        <v>3698</v>
      </c>
      <c r="E73" s="28">
        <v>3644</v>
      </c>
      <c r="F73" s="157">
        <v>3644</v>
      </c>
      <c r="G73" s="61">
        <f t="shared" si="29"/>
        <v>-54</v>
      </c>
      <c r="H73" s="63">
        <f t="shared" si="30"/>
        <v>-54</v>
      </c>
      <c r="I73" s="52">
        <v>92.89</v>
      </c>
      <c r="J73" s="15">
        <v>92.82</v>
      </c>
      <c r="K73" s="53">
        <v>92.82</v>
      </c>
      <c r="L73" s="61">
        <f t="shared" si="6"/>
        <v>-7.000000000000739E-2</v>
      </c>
      <c r="M73" s="63">
        <f t="shared" si="28"/>
        <v>-7.000000000000739E-2</v>
      </c>
      <c r="N73" s="9">
        <f t="shared" si="17"/>
        <v>96077</v>
      </c>
    </row>
    <row r="74" spans="1:14" ht="15" customHeight="1" x14ac:dyDescent="0.25">
      <c r="A74" s="8" t="s">
        <v>8</v>
      </c>
      <c r="B74" s="15">
        <v>95826.7</v>
      </c>
      <c r="C74" s="38">
        <v>0.2</v>
      </c>
      <c r="D74" s="8">
        <v>3698</v>
      </c>
      <c r="E74" s="28">
        <v>3644</v>
      </c>
      <c r="F74" s="157">
        <v>3644</v>
      </c>
      <c r="G74" s="61">
        <f t="shared" si="29"/>
        <v>-54</v>
      </c>
      <c r="H74" s="63">
        <f t="shared" si="30"/>
        <v>-54</v>
      </c>
      <c r="I74" s="52">
        <v>92.85</v>
      </c>
      <c r="J74" s="15">
        <v>92.78</v>
      </c>
      <c r="K74" s="53">
        <v>92.78</v>
      </c>
      <c r="L74" s="61">
        <f t="shared" ref="L74:L82" si="31">J74-I74</f>
        <v>-6.9999999999993179E-2</v>
      </c>
      <c r="M74" s="63">
        <f t="shared" si="28"/>
        <v>-6.9999999999993179E-2</v>
      </c>
      <c r="N74" s="9">
        <f t="shared" si="17"/>
        <v>95826.7</v>
      </c>
    </row>
    <row r="75" spans="1:14" ht="15" customHeight="1" x14ac:dyDescent="0.25">
      <c r="A75" s="8" t="s">
        <v>8</v>
      </c>
      <c r="B75" s="15">
        <v>95629</v>
      </c>
      <c r="C75" s="38">
        <v>0.2</v>
      </c>
      <c r="D75" s="8">
        <v>3698</v>
      </c>
      <c r="E75" s="28">
        <v>3644</v>
      </c>
      <c r="F75" s="157">
        <v>3644</v>
      </c>
      <c r="G75" s="61">
        <f t="shared" si="29"/>
        <v>-54</v>
      </c>
      <c r="H75" s="63">
        <f t="shared" si="30"/>
        <v>-54</v>
      </c>
      <c r="I75" s="52">
        <v>92.81</v>
      </c>
      <c r="J75" s="15">
        <v>92.74</v>
      </c>
      <c r="K75" s="53">
        <v>92.74</v>
      </c>
      <c r="L75" s="61">
        <f t="shared" si="31"/>
        <v>-7.000000000000739E-2</v>
      </c>
      <c r="M75" s="63">
        <f t="shared" si="28"/>
        <v>-7.000000000000739E-2</v>
      </c>
      <c r="N75" s="9">
        <f t="shared" si="17"/>
        <v>95629</v>
      </c>
    </row>
    <row r="76" spans="1:14" ht="15" customHeight="1" x14ac:dyDescent="0.25">
      <c r="A76" s="8" t="s">
        <v>8</v>
      </c>
      <c r="B76" s="15">
        <v>95449.5</v>
      </c>
      <c r="C76" s="38">
        <v>0.2</v>
      </c>
      <c r="D76" s="8">
        <v>3698</v>
      </c>
      <c r="E76" s="28">
        <v>3644</v>
      </c>
      <c r="F76" s="157">
        <v>3644</v>
      </c>
      <c r="G76" s="61">
        <f t="shared" si="29"/>
        <v>-54</v>
      </c>
      <c r="H76" s="63">
        <f t="shared" si="30"/>
        <v>-54</v>
      </c>
      <c r="I76" s="52">
        <v>92.78</v>
      </c>
      <c r="J76" s="15">
        <v>92.71</v>
      </c>
      <c r="K76" s="53">
        <v>92.71</v>
      </c>
      <c r="L76" s="61">
        <f t="shared" si="31"/>
        <v>-7.000000000000739E-2</v>
      </c>
      <c r="M76" s="63">
        <f t="shared" si="28"/>
        <v>-7.000000000000739E-2</v>
      </c>
      <c r="N76" s="9">
        <f t="shared" si="17"/>
        <v>95449.5</v>
      </c>
    </row>
    <row r="77" spans="1:14" ht="15" customHeight="1" x14ac:dyDescent="0.25">
      <c r="A77" s="8" t="s">
        <v>8</v>
      </c>
      <c r="B77" s="15">
        <v>95294.1</v>
      </c>
      <c r="C77" s="38">
        <v>0.2</v>
      </c>
      <c r="D77" s="8">
        <v>3698</v>
      </c>
      <c r="E77" s="28">
        <v>3644</v>
      </c>
      <c r="F77" s="157">
        <v>3644</v>
      </c>
      <c r="G77" s="61">
        <f t="shared" si="29"/>
        <v>-54</v>
      </c>
      <c r="H77" s="63">
        <f t="shared" si="30"/>
        <v>-54</v>
      </c>
      <c r="I77" s="52">
        <v>92.76</v>
      </c>
      <c r="J77" s="15">
        <v>92.69</v>
      </c>
      <c r="K77" s="53">
        <v>92.69</v>
      </c>
      <c r="L77" s="61">
        <f t="shared" si="31"/>
        <v>-7.000000000000739E-2</v>
      </c>
      <c r="M77" s="63">
        <f t="shared" si="28"/>
        <v>-7.000000000000739E-2</v>
      </c>
      <c r="N77" s="9">
        <f t="shared" si="17"/>
        <v>95294.1</v>
      </c>
    </row>
    <row r="78" spans="1:14" ht="15" customHeight="1" x14ac:dyDescent="0.25">
      <c r="A78" s="8" t="s">
        <v>8</v>
      </c>
      <c r="B78" s="15">
        <v>95027.6</v>
      </c>
      <c r="C78" s="38">
        <v>0.2</v>
      </c>
      <c r="D78" s="8">
        <v>3698</v>
      </c>
      <c r="E78" s="28">
        <v>3644</v>
      </c>
      <c r="F78" s="157">
        <v>3644</v>
      </c>
      <c r="G78" s="61">
        <f t="shared" si="29"/>
        <v>-54</v>
      </c>
      <c r="H78" s="63">
        <f t="shared" si="30"/>
        <v>-54</v>
      </c>
      <c r="I78" s="52">
        <v>92.71</v>
      </c>
      <c r="J78" s="15">
        <v>92.64</v>
      </c>
      <c r="K78" s="53">
        <v>92.64</v>
      </c>
      <c r="L78" s="61">
        <f t="shared" si="31"/>
        <v>-6.9999999999993179E-2</v>
      </c>
      <c r="M78" s="63">
        <f t="shared" si="28"/>
        <v>-6.9999999999993179E-2</v>
      </c>
      <c r="N78" s="9">
        <f t="shared" si="17"/>
        <v>95027.6</v>
      </c>
    </row>
    <row r="79" spans="1:14" ht="15" customHeight="1" x14ac:dyDescent="0.25">
      <c r="A79" s="8" t="s">
        <v>8</v>
      </c>
      <c r="B79" s="15">
        <v>94745.39</v>
      </c>
      <c r="C79" s="38">
        <v>0.2</v>
      </c>
      <c r="D79" s="8">
        <v>3698</v>
      </c>
      <c r="E79" s="28">
        <v>3644</v>
      </c>
      <c r="F79" s="157">
        <v>3644</v>
      </c>
      <c r="G79" s="61">
        <f t="shared" si="29"/>
        <v>-54</v>
      </c>
      <c r="H79" s="63">
        <f t="shared" si="30"/>
        <v>-54</v>
      </c>
      <c r="I79" s="52">
        <v>92.67</v>
      </c>
      <c r="J79" s="15">
        <v>92.6</v>
      </c>
      <c r="K79" s="53">
        <v>92.6</v>
      </c>
      <c r="L79" s="61">
        <f t="shared" si="31"/>
        <v>-7.000000000000739E-2</v>
      </c>
      <c r="M79" s="63">
        <f t="shared" si="28"/>
        <v>-7.000000000000739E-2</v>
      </c>
      <c r="N79" s="9">
        <f t="shared" si="17"/>
        <v>94745.39</v>
      </c>
    </row>
    <row r="80" spans="1:14" ht="15" customHeight="1" x14ac:dyDescent="0.25">
      <c r="A80" s="8" t="s">
        <v>8</v>
      </c>
      <c r="B80" s="15">
        <v>94536.7</v>
      </c>
      <c r="C80" s="38">
        <v>0.2</v>
      </c>
      <c r="D80" s="8">
        <v>6564</v>
      </c>
      <c r="E80" s="28">
        <v>6509</v>
      </c>
      <c r="F80" s="157">
        <v>6509</v>
      </c>
      <c r="G80" s="61">
        <f t="shared" si="29"/>
        <v>-55</v>
      </c>
      <c r="H80" s="63">
        <f t="shared" si="30"/>
        <v>-55</v>
      </c>
      <c r="I80" s="52">
        <v>92.39</v>
      </c>
      <c r="J80" s="15">
        <v>92.32</v>
      </c>
      <c r="K80" s="53">
        <v>92.32</v>
      </c>
      <c r="L80" s="61">
        <f t="shared" si="31"/>
        <v>-7.000000000000739E-2</v>
      </c>
      <c r="M80" s="63">
        <f t="shared" si="28"/>
        <v>-7.000000000000739E-2</v>
      </c>
      <c r="N80" s="9">
        <f t="shared" si="17"/>
        <v>94536.7</v>
      </c>
    </row>
    <row r="81" spans="1:14" ht="15" customHeight="1" x14ac:dyDescent="0.25">
      <c r="A81" s="8" t="s">
        <v>8</v>
      </c>
      <c r="B81" s="15">
        <v>94345.79</v>
      </c>
      <c r="C81" s="38">
        <v>0.2</v>
      </c>
      <c r="D81" s="8">
        <v>6564</v>
      </c>
      <c r="E81" s="28">
        <v>6509</v>
      </c>
      <c r="F81" s="157">
        <v>6509</v>
      </c>
      <c r="G81" s="61">
        <f t="shared" si="29"/>
        <v>-55</v>
      </c>
      <c r="H81" s="63">
        <f t="shared" si="30"/>
        <v>-55</v>
      </c>
      <c r="I81" s="52">
        <v>92.47</v>
      </c>
      <c r="J81" s="15">
        <v>92.4</v>
      </c>
      <c r="K81" s="53">
        <v>92.4</v>
      </c>
      <c r="L81" s="61">
        <f t="shared" si="31"/>
        <v>-6.9999999999993179E-2</v>
      </c>
      <c r="M81" s="63">
        <f t="shared" si="28"/>
        <v>-6.9999999999993179E-2</v>
      </c>
      <c r="N81" s="9">
        <f t="shared" si="17"/>
        <v>94345.79</v>
      </c>
    </row>
    <row r="82" spans="1:14" ht="15" customHeight="1" x14ac:dyDescent="0.25">
      <c r="A82" s="8" t="s">
        <v>8</v>
      </c>
      <c r="B82" s="15">
        <v>94197.2</v>
      </c>
      <c r="C82" s="38">
        <v>0.2</v>
      </c>
      <c r="D82" s="8">
        <v>6564</v>
      </c>
      <c r="E82" s="28">
        <v>6509</v>
      </c>
      <c r="F82" s="157">
        <v>6509</v>
      </c>
      <c r="G82" s="61">
        <f t="shared" si="29"/>
        <v>-55</v>
      </c>
      <c r="H82" s="63">
        <f t="shared" si="30"/>
        <v>-55</v>
      </c>
      <c r="I82" s="52">
        <v>92.46</v>
      </c>
      <c r="J82" s="15">
        <v>92.39</v>
      </c>
      <c r="K82" s="53">
        <v>92.39</v>
      </c>
      <c r="L82" s="61">
        <f t="shared" si="31"/>
        <v>-6.9999999999993179E-2</v>
      </c>
      <c r="M82" s="63">
        <f t="shared" si="28"/>
        <v>-6.9999999999993179E-2</v>
      </c>
      <c r="N82" s="9">
        <f t="shared" si="17"/>
        <v>94197.2</v>
      </c>
    </row>
    <row r="83" spans="1:14" ht="15" customHeight="1" x14ac:dyDescent="0.25">
      <c r="A83" s="27" t="s">
        <v>8</v>
      </c>
      <c r="B83" s="92">
        <v>94064.6</v>
      </c>
      <c r="C83" s="38">
        <v>0.2</v>
      </c>
      <c r="D83" s="27">
        <v>6564</v>
      </c>
      <c r="E83" s="124">
        <v>6509</v>
      </c>
      <c r="F83" s="125">
        <v>6509</v>
      </c>
      <c r="G83" s="61">
        <f>E83-D83</f>
        <v>-55</v>
      </c>
      <c r="H83" s="126">
        <f t="shared" si="30"/>
        <v>-55</v>
      </c>
      <c r="I83" s="127">
        <v>92.46</v>
      </c>
      <c r="J83" s="92">
        <v>92.39</v>
      </c>
      <c r="K83" s="128">
        <v>92.39</v>
      </c>
      <c r="L83" s="61">
        <f>J83-I83</f>
        <v>-6.9999999999993179E-2</v>
      </c>
      <c r="M83" s="126">
        <f t="shared" si="28"/>
        <v>-6.9999999999993179E-2</v>
      </c>
      <c r="N83" s="9">
        <f t="shared" si="17"/>
        <v>94064.6</v>
      </c>
    </row>
    <row r="84" spans="1:14" x14ac:dyDescent="0.25">
      <c r="A84" s="8" t="s">
        <v>241</v>
      </c>
      <c r="B84" s="123">
        <v>93748.7</v>
      </c>
      <c r="C84" s="38">
        <v>0.2</v>
      </c>
      <c r="D84" s="8">
        <v>6515</v>
      </c>
      <c r="E84" s="123">
        <v>6461</v>
      </c>
      <c r="F84" s="129">
        <v>6461</v>
      </c>
      <c r="G84" s="61">
        <f t="shared" ref="G84:G86" si="32">E84-D84</f>
        <v>-54</v>
      </c>
      <c r="H84" s="126">
        <f>F84-D84</f>
        <v>-54</v>
      </c>
      <c r="I84" s="52">
        <v>92.43</v>
      </c>
      <c r="J84" s="15">
        <v>92.37</v>
      </c>
      <c r="K84" s="53">
        <v>92.37</v>
      </c>
      <c r="L84" s="8">
        <f t="shared" ref="L84:L86" si="33">J84-I84</f>
        <v>-6.0000000000002274E-2</v>
      </c>
      <c r="M84" s="129">
        <f t="shared" si="28"/>
        <v>-6.0000000000002274E-2</v>
      </c>
    </row>
    <row r="85" spans="1:14" x14ac:dyDescent="0.25">
      <c r="A85" s="8" t="s">
        <v>241</v>
      </c>
      <c r="B85" s="123">
        <v>93630</v>
      </c>
      <c r="C85" s="38">
        <v>0.2</v>
      </c>
      <c r="D85" s="8">
        <v>6515</v>
      </c>
      <c r="E85" s="123">
        <v>6461</v>
      </c>
      <c r="F85" s="129">
        <v>6461</v>
      </c>
      <c r="G85" s="61">
        <f t="shared" si="32"/>
        <v>-54</v>
      </c>
      <c r="H85" s="126">
        <f t="shared" ref="H85:H86" si="34">F85-D85</f>
        <v>-54</v>
      </c>
      <c r="I85" s="52">
        <v>92.3</v>
      </c>
      <c r="J85" s="15">
        <v>92.23</v>
      </c>
      <c r="K85" s="53">
        <v>92.23</v>
      </c>
      <c r="L85" s="8">
        <f t="shared" si="33"/>
        <v>-6.9999999999993179E-2</v>
      </c>
      <c r="M85" s="129">
        <f t="shared" si="28"/>
        <v>-6.9999999999993179E-2</v>
      </c>
    </row>
    <row r="86" spans="1:14" x14ac:dyDescent="0.25">
      <c r="A86" s="8" t="s">
        <v>241</v>
      </c>
      <c r="B86" s="123">
        <v>93534</v>
      </c>
      <c r="C86" s="38">
        <v>0.2</v>
      </c>
      <c r="D86" s="8">
        <v>6515</v>
      </c>
      <c r="E86" s="123">
        <v>6461</v>
      </c>
      <c r="F86" s="129">
        <v>6461</v>
      </c>
      <c r="G86" s="61">
        <f t="shared" si="32"/>
        <v>-54</v>
      </c>
      <c r="H86" s="126">
        <f t="shared" si="34"/>
        <v>-54</v>
      </c>
      <c r="I86" s="52">
        <v>91.99</v>
      </c>
      <c r="J86" s="15">
        <v>91.92</v>
      </c>
      <c r="K86" s="53">
        <v>91.92</v>
      </c>
      <c r="L86" s="8">
        <f t="shared" si="33"/>
        <v>-6.9999999999993179E-2</v>
      </c>
      <c r="M86" s="129">
        <f t="shared" si="28"/>
        <v>-6.9999999999993179E-2</v>
      </c>
    </row>
    <row r="87" spans="1:14" ht="14.45" customHeight="1" x14ac:dyDescent="0.25">
      <c r="A87" s="8" t="s">
        <v>241</v>
      </c>
      <c r="B87" s="123">
        <v>93477</v>
      </c>
      <c r="C87" s="38">
        <v>0.2</v>
      </c>
      <c r="D87" s="181" t="s">
        <v>242</v>
      </c>
      <c r="E87" s="182" t="s">
        <v>251</v>
      </c>
      <c r="F87" s="183" t="s">
        <v>251</v>
      </c>
      <c r="G87" s="64"/>
      <c r="H87" s="65"/>
      <c r="I87" s="154"/>
      <c r="J87" s="155"/>
      <c r="K87" s="156"/>
      <c r="L87" s="64"/>
      <c r="M87" s="65"/>
    </row>
    <row r="88" spans="1:14" x14ac:dyDescent="0.25">
      <c r="A88" s="8" t="s">
        <v>241</v>
      </c>
      <c r="B88" s="123">
        <v>93419</v>
      </c>
      <c r="C88" s="38">
        <v>0.2</v>
      </c>
      <c r="D88" s="8">
        <v>6515</v>
      </c>
      <c r="E88" s="123">
        <v>6461</v>
      </c>
      <c r="F88" s="129">
        <v>6461</v>
      </c>
      <c r="G88" s="61">
        <f t="shared" ref="G88:G92" si="35">E88-D88</f>
        <v>-54</v>
      </c>
      <c r="H88" s="126">
        <f t="shared" ref="H88:H92" si="36">F88-D88</f>
        <v>-54</v>
      </c>
      <c r="I88" s="52">
        <v>91.8</v>
      </c>
      <c r="J88" s="15">
        <v>91.74</v>
      </c>
      <c r="K88" s="53">
        <v>91.74</v>
      </c>
      <c r="L88" s="8">
        <f t="shared" ref="L88:L92" si="37">J88-I88</f>
        <v>-6.0000000000002274E-2</v>
      </c>
      <c r="M88" s="129">
        <f t="shared" ref="M88:M92" si="38">K88-I88</f>
        <v>-6.0000000000002274E-2</v>
      </c>
    </row>
    <row r="89" spans="1:14" x14ac:dyDescent="0.25">
      <c r="A89" s="8" t="s">
        <v>241</v>
      </c>
      <c r="B89" s="123">
        <v>93320</v>
      </c>
      <c r="C89" s="38">
        <v>0.2</v>
      </c>
      <c r="D89" s="8">
        <v>6515</v>
      </c>
      <c r="E89" s="123">
        <v>6461</v>
      </c>
      <c r="F89" s="129">
        <v>6461</v>
      </c>
      <c r="G89" s="61">
        <f t="shared" si="35"/>
        <v>-54</v>
      </c>
      <c r="H89" s="126">
        <f t="shared" si="36"/>
        <v>-54</v>
      </c>
      <c r="I89" s="52">
        <v>91.79</v>
      </c>
      <c r="J89" s="15">
        <v>91.72</v>
      </c>
      <c r="K89" s="53">
        <v>91.72</v>
      </c>
      <c r="L89" s="8">
        <f t="shared" si="37"/>
        <v>-7.000000000000739E-2</v>
      </c>
      <c r="M89" s="129">
        <f t="shared" si="38"/>
        <v>-7.000000000000739E-2</v>
      </c>
    </row>
    <row r="90" spans="1:14" x14ac:dyDescent="0.25">
      <c r="A90" s="8" t="s">
        <v>241</v>
      </c>
      <c r="B90" s="123">
        <v>92851</v>
      </c>
      <c r="C90" s="38">
        <v>0.2</v>
      </c>
      <c r="D90" s="8">
        <v>6515</v>
      </c>
      <c r="E90" s="123">
        <v>6461</v>
      </c>
      <c r="F90" s="129">
        <v>6461</v>
      </c>
      <c r="G90" s="61">
        <f t="shared" si="35"/>
        <v>-54</v>
      </c>
      <c r="H90" s="126">
        <f t="shared" si="36"/>
        <v>-54</v>
      </c>
      <c r="I90" s="52">
        <v>91.54</v>
      </c>
      <c r="J90" s="15">
        <v>91.47</v>
      </c>
      <c r="K90" s="53">
        <v>91.47</v>
      </c>
      <c r="L90" s="8">
        <f t="shared" si="37"/>
        <v>-7.000000000000739E-2</v>
      </c>
      <c r="M90" s="129">
        <f t="shared" si="38"/>
        <v>-7.000000000000739E-2</v>
      </c>
    </row>
    <row r="91" spans="1:14" x14ac:dyDescent="0.25">
      <c r="A91" s="8" t="s">
        <v>241</v>
      </c>
      <c r="B91" s="123">
        <v>92147</v>
      </c>
      <c r="C91" s="38">
        <v>0.2</v>
      </c>
      <c r="D91" s="8">
        <v>6515</v>
      </c>
      <c r="E91" s="123">
        <v>6461</v>
      </c>
      <c r="F91" s="129">
        <v>6461</v>
      </c>
      <c r="G91" s="61">
        <f t="shared" si="35"/>
        <v>-54</v>
      </c>
      <c r="H91" s="126">
        <f t="shared" si="36"/>
        <v>-54</v>
      </c>
      <c r="I91" s="52">
        <v>91.16</v>
      </c>
      <c r="J91" s="15">
        <v>91.1</v>
      </c>
      <c r="K91" s="53">
        <v>91.1</v>
      </c>
      <c r="L91" s="8">
        <f t="shared" si="37"/>
        <v>-6.0000000000002274E-2</v>
      </c>
      <c r="M91" s="129">
        <f t="shared" si="38"/>
        <v>-6.0000000000002274E-2</v>
      </c>
    </row>
    <row r="92" spans="1:14" x14ac:dyDescent="0.25">
      <c r="A92" s="8" t="s">
        <v>241</v>
      </c>
      <c r="B92" s="123">
        <v>91972</v>
      </c>
      <c r="C92" s="38">
        <v>0.2</v>
      </c>
      <c r="D92" s="8">
        <v>6515</v>
      </c>
      <c r="E92" s="123">
        <v>6461</v>
      </c>
      <c r="F92" s="129">
        <v>6461</v>
      </c>
      <c r="G92" s="61">
        <f t="shared" si="35"/>
        <v>-54</v>
      </c>
      <c r="H92" s="126">
        <f t="shared" si="36"/>
        <v>-54</v>
      </c>
      <c r="I92" s="52">
        <v>91.08</v>
      </c>
      <c r="J92" s="15">
        <v>91.01</v>
      </c>
      <c r="K92" s="53">
        <v>91.01</v>
      </c>
      <c r="L92" s="8">
        <f t="shared" si="37"/>
        <v>-6.9999999999993179E-2</v>
      </c>
      <c r="M92" s="129">
        <f t="shared" si="38"/>
        <v>-6.9999999999993179E-2</v>
      </c>
    </row>
    <row r="93" spans="1:14" ht="14.45" customHeight="1" x14ac:dyDescent="0.25">
      <c r="A93" s="8" t="s">
        <v>241</v>
      </c>
      <c r="B93" s="123">
        <v>91947.5</v>
      </c>
      <c r="C93" s="38">
        <v>0.2</v>
      </c>
      <c r="D93" s="181" t="s">
        <v>243</v>
      </c>
      <c r="E93" s="182" t="s">
        <v>251</v>
      </c>
      <c r="F93" s="183" t="s">
        <v>251</v>
      </c>
      <c r="G93" s="64"/>
      <c r="H93" s="65"/>
      <c r="I93" s="154"/>
      <c r="J93" s="155"/>
      <c r="K93" s="156"/>
      <c r="L93" s="64"/>
      <c r="M93" s="65"/>
    </row>
    <row r="94" spans="1:14" x14ac:dyDescent="0.25">
      <c r="A94" s="8" t="s">
        <v>241</v>
      </c>
      <c r="B94" s="123">
        <v>91923</v>
      </c>
      <c r="C94" s="38">
        <v>0.2</v>
      </c>
      <c r="D94" s="8">
        <v>6515</v>
      </c>
      <c r="E94" s="123">
        <v>6461</v>
      </c>
      <c r="F94" s="129">
        <v>6461</v>
      </c>
      <c r="G94" s="61">
        <f t="shared" ref="G94:G96" si="39">E94-D94</f>
        <v>-54</v>
      </c>
      <c r="H94" s="126">
        <f t="shared" ref="H94:H96" si="40">F94-D94</f>
        <v>-54</v>
      </c>
      <c r="I94" s="52">
        <v>90.96</v>
      </c>
      <c r="J94" s="15">
        <v>90.89</v>
      </c>
      <c r="K94" s="53">
        <v>90.89</v>
      </c>
      <c r="L94" s="8">
        <f t="shared" ref="L94:L96" si="41">J94-I94</f>
        <v>-6.9999999999993179E-2</v>
      </c>
      <c r="M94" s="129">
        <f t="shared" ref="M94:M96" si="42">K94-I94</f>
        <v>-6.9999999999993179E-2</v>
      </c>
    </row>
    <row r="95" spans="1:14" x14ac:dyDescent="0.25">
      <c r="A95" s="8" t="s">
        <v>241</v>
      </c>
      <c r="B95" s="123">
        <v>91823</v>
      </c>
      <c r="C95" s="38">
        <v>0.2</v>
      </c>
      <c r="D95" s="8">
        <v>6515</v>
      </c>
      <c r="E95" s="123">
        <v>6461</v>
      </c>
      <c r="F95" s="129">
        <v>6461</v>
      </c>
      <c r="G95" s="61">
        <f t="shared" si="39"/>
        <v>-54</v>
      </c>
      <c r="H95" s="126">
        <f t="shared" si="40"/>
        <v>-54</v>
      </c>
      <c r="I95" s="52">
        <v>90.88</v>
      </c>
      <c r="J95" s="15">
        <v>90.81</v>
      </c>
      <c r="K95" s="53">
        <v>90.81</v>
      </c>
      <c r="L95" s="8">
        <f t="shared" si="41"/>
        <v>-6.9999999999993179E-2</v>
      </c>
      <c r="M95" s="129">
        <f t="shared" si="42"/>
        <v>-6.9999999999993179E-2</v>
      </c>
    </row>
    <row r="96" spans="1:14" ht="15.75" thickBot="1" x14ac:dyDescent="0.3">
      <c r="A96" s="6" t="s">
        <v>241</v>
      </c>
      <c r="B96" s="5">
        <v>91339</v>
      </c>
      <c r="C96" s="30">
        <v>0.2</v>
      </c>
      <c r="D96" s="6">
        <v>6515</v>
      </c>
      <c r="E96" s="5">
        <v>6461</v>
      </c>
      <c r="F96" s="93">
        <v>6461</v>
      </c>
      <c r="G96" s="66">
        <f t="shared" si="39"/>
        <v>-54</v>
      </c>
      <c r="H96" s="67">
        <f t="shared" si="40"/>
        <v>-54</v>
      </c>
      <c r="I96" s="54">
        <v>90.61</v>
      </c>
      <c r="J96" s="17">
        <v>90.55</v>
      </c>
      <c r="K96" s="55">
        <v>90.55</v>
      </c>
      <c r="L96" s="6">
        <f t="shared" si="41"/>
        <v>-6.0000000000002274E-2</v>
      </c>
      <c r="M96" s="93">
        <f t="shared" si="42"/>
        <v>-6.0000000000002274E-2</v>
      </c>
    </row>
    <row r="97" spans="3:3" x14ac:dyDescent="0.25">
      <c r="C97" s="139"/>
    </row>
  </sheetData>
  <mergeCells count="22">
    <mergeCell ref="D65:F65"/>
    <mergeCell ref="D8:F8"/>
    <mergeCell ref="D93:F93"/>
    <mergeCell ref="N1:N3"/>
    <mergeCell ref="I1:K1"/>
    <mergeCell ref="A1:A3"/>
    <mergeCell ref="B1:B3"/>
    <mergeCell ref="C1:C3"/>
    <mergeCell ref="G1:H1"/>
    <mergeCell ref="L1:M1"/>
    <mergeCell ref="D46:F46"/>
    <mergeCell ref="D37:F37"/>
    <mergeCell ref="D31:F31"/>
    <mergeCell ref="D1:F1"/>
    <mergeCell ref="D87:F87"/>
    <mergeCell ref="D71:F71"/>
    <mergeCell ref="D68:F68"/>
    <mergeCell ref="D59:F59"/>
    <mergeCell ref="D53:F53"/>
    <mergeCell ref="D23:F23"/>
    <mergeCell ref="D18:F18"/>
    <mergeCell ref="D11:F11"/>
  </mergeCells>
  <conditionalFormatting sqref="G1">
    <cfRule type="cellIs" dxfId="185" priority="21" operator="lessThan">
      <formula>0</formula>
    </cfRule>
  </conditionalFormatting>
  <conditionalFormatting sqref="G84:G86 G88:G92 G94:G96">
    <cfRule type="cellIs" dxfId="184" priority="7" operator="lessThan">
      <formula>0</formula>
    </cfRule>
    <cfRule type="cellIs" dxfId="183" priority="8" operator="greaterThan">
      <formula>0</formula>
    </cfRule>
  </conditionalFormatting>
  <conditionalFormatting sqref="G84:G86 G88:G92 G94:G96">
    <cfRule type="cellIs" dxfId="182" priority="5" operator="lessThan">
      <formula>0</formula>
    </cfRule>
  </conditionalFormatting>
  <conditionalFormatting sqref="H84:H86 H88:H92 H94:H96">
    <cfRule type="cellIs" dxfId="181" priority="6" operator="lessThan">
      <formula>0</formula>
    </cfRule>
  </conditionalFormatting>
  <conditionalFormatting sqref="G39:G83">
    <cfRule type="cellIs" dxfId="180" priority="19" operator="lessThan">
      <formula>0</formula>
    </cfRule>
    <cfRule type="cellIs" dxfId="179" priority="20" operator="greaterThan">
      <formula>0</formula>
    </cfRule>
  </conditionalFormatting>
  <conditionalFormatting sqref="G4:G83">
    <cfRule type="cellIs" dxfId="178" priority="17" operator="lessThan">
      <formula>0</formula>
    </cfRule>
  </conditionalFormatting>
  <conditionalFormatting sqref="H4:H83">
    <cfRule type="cellIs" dxfId="177" priority="18" operator="lessThan">
      <formula>0</formula>
    </cfRule>
  </conditionalFormatting>
  <conditionalFormatting sqref="L39:L83">
    <cfRule type="cellIs" dxfId="176" priority="38" operator="lessThan">
      <formula>0</formula>
    </cfRule>
    <cfRule type="cellIs" dxfId="175" priority="39" operator="greaterThan">
      <formula>0</formula>
    </cfRule>
  </conditionalFormatting>
  <conditionalFormatting sqref="L3:L83 L97:L1048576">
    <cfRule type="cellIs" dxfId="174" priority="36" operator="lessThan">
      <formula>0</formula>
    </cfRule>
  </conditionalFormatting>
  <conditionalFormatting sqref="M97:M1048576">
    <cfRule type="cellIs" dxfId="173" priority="34" operator="lessThan">
      <formula>0</formula>
    </cfRule>
  </conditionalFormatting>
  <conditionalFormatting sqref="M2:M83">
    <cfRule type="cellIs" dxfId="172" priority="37" operator="lessThan">
      <formula>0</formula>
    </cfRule>
  </conditionalFormatting>
  <conditionalFormatting sqref="L1">
    <cfRule type="cellIs" dxfId="171" priority="35" operator="lessThan">
      <formula>0</formula>
    </cfRule>
  </conditionalFormatting>
  <conditionalFormatting sqref="L84:L86 L88:L92 L94:L96">
    <cfRule type="cellIs" dxfId="170" priority="33" operator="lessThan">
      <formula>0</formula>
    </cfRule>
  </conditionalFormatting>
  <conditionalFormatting sqref="M84:M86 M88:M92 M94:M96">
    <cfRule type="cellIs" dxfId="169" priority="32" operator="lessThan">
      <formula>0</formula>
    </cfRule>
  </conditionalFormatting>
  <conditionalFormatting sqref="L87">
    <cfRule type="cellIs" dxfId="168" priority="30" operator="lessThan">
      <formula>0</formula>
    </cfRule>
    <cfRule type="cellIs" dxfId="167" priority="31" operator="greaterThan">
      <formula>0</formula>
    </cfRule>
  </conditionalFormatting>
  <conditionalFormatting sqref="L87">
    <cfRule type="cellIs" dxfId="166" priority="28" operator="lessThan">
      <formula>0</formula>
    </cfRule>
  </conditionalFormatting>
  <conditionalFormatting sqref="M87">
    <cfRule type="cellIs" dxfId="165" priority="29" operator="lessThan">
      <formula>0</formula>
    </cfRule>
  </conditionalFormatting>
  <conditionalFormatting sqref="L93">
    <cfRule type="cellIs" dxfId="164" priority="26" operator="lessThan">
      <formula>0</formula>
    </cfRule>
    <cfRule type="cellIs" dxfId="163" priority="27" operator="greaterThan">
      <formula>0</formula>
    </cfRule>
  </conditionalFormatting>
  <conditionalFormatting sqref="L93">
    <cfRule type="cellIs" dxfId="162" priority="24" operator="lessThan">
      <formula>0</formula>
    </cfRule>
  </conditionalFormatting>
  <conditionalFormatting sqref="M93">
    <cfRule type="cellIs" dxfId="161" priority="25" operator="lessThan">
      <formula>0</formula>
    </cfRule>
  </conditionalFormatting>
  <conditionalFormatting sqref="H2:H3">
    <cfRule type="cellIs" dxfId="160" priority="23" operator="lessThan">
      <formula>0</formula>
    </cfRule>
  </conditionalFormatting>
  <conditionalFormatting sqref="G3">
    <cfRule type="cellIs" dxfId="159" priority="22" operator="lessThan">
      <formula>0</formula>
    </cfRule>
  </conditionalFormatting>
  <conditionalFormatting sqref="G93 G87">
    <cfRule type="cellIs" dxfId="158" priority="3" operator="lessThan">
      <formula>0</formula>
    </cfRule>
    <cfRule type="cellIs" dxfId="157" priority="4" operator="greaterThan">
      <formula>0</formula>
    </cfRule>
  </conditionalFormatting>
  <conditionalFormatting sqref="G93 G87">
    <cfRule type="cellIs" dxfId="156" priority="1" operator="lessThan">
      <formula>0</formula>
    </cfRule>
  </conditionalFormatting>
  <conditionalFormatting sqref="H93 H87">
    <cfRule type="cellIs" dxfId="155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(5-yr)</oddHeader>
    <oddFooter>&amp;L&amp;"Times New Roman,Regular"&amp;8&amp;Z&amp;F&amp;R&amp;"Times New Roman,Regular"&amp;P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zoomScaleNormal="100" workbookViewId="0">
      <selection sqref="A1:A3"/>
    </sheetView>
  </sheetViews>
  <sheetFormatPr defaultColWidth="9.140625" defaultRowHeight="15" x14ac:dyDescent="0.25"/>
  <cols>
    <col min="1" max="1" width="15.7109375" style="7" bestFit="1" customWidth="1"/>
    <col min="2" max="2" width="10.7109375" style="16" customWidth="1"/>
    <col min="3" max="3" width="9.140625" style="7" customWidth="1"/>
    <col min="4" max="5" width="9.140625" style="7"/>
    <col min="6" max="6" width="11.7109375" style="7" customWidth="1"/>
    <col min="7" max="7" width="10.42578125" style="7" customWidth="1"/>
    <col min="8" max="8" width="10.85546875" style="7" customWidth="1"/>
    <col min="9" max="10" width="9.140625" style="16" customWidth="1"/>
    <col min="11" max="11" width="11.28515625" style="18" customWidth="1"/>
    <col min="12" max="12" width="13.7109375" style="7" customWidth="1"/>
    <col min="13" max="13" width="13.5703125" style="7" customWidth="1"/>
    <col min="14" max="14" width="10.7109375" style="7" hidden="1" customWidth="1"/>
    <col min="15" max="16384" width="9.140625" style="1"/>
  </cols>
  <sheetData>
    <row r="1" spans="1:14" ht="15.75" customHeight="1" thickBot="1" x14ac:dyDescent="0.3">
      <c r="A1" s="194" t="s">
        <v>2</v>
      </c>
      <c r="B1" s="200" t="s">
        <v>15</v>
      </c>
      <c r="C1" s="203" t="s">
        <v>3</v>
      </c>
      <c r="D1" s="181" t="s">
        <v>16</v>
      </c>
      <c r="E1" s="182"/>
      <c r="F1" s="183"/>
      <c r="G1" s="184" t="s">
        <v>53</v>
      </c>
      <c r="H1" s="185"/>
      <c r="I1" s="189" t="s">
        <v>1</v>
      </c>
      <c r="J1" s="190"/>
      <c r="K1" s="191"/>
      <c r="L1" s="192" t="s">
        <v>13</v>
      </c>
      <c r="M1" s="193"/>
      <c r="N1" s="186" t="s">
        <v>15</v>
      </c>
    </row>
    <row r="2" spans="1:14" s="4" customFormat="1" ht="30" customHeight="1" x14ac:dyDescent="0.25">
      <c r="A2" s="195"/>
      <c r="B2" s="201"/>
      <c r="C2" s="204"/>
      <c r="D2" s="70" t="s">
        <v>0</v>
      </c>
      <c r="E2" s="71" t="s">
        <v>30</v>
      </c>
      <c r="F2" s="130" t="s">
        <v>35</v>
      </c>
      <c r="G2" s="57" t="s">
        <v>31</v>
      </c>
      <c r="H2" s="69" t="s">
        <v>36</v>
      </c>
      <c r="I2" s="56" t="s">
        <v>0</v>
      </c>
      <c r="J2" s="12" t="s">
        <v>30</v>
      </c>
      <c r="K2" s="19" t="s">
        <v>35</v>
      </c>
      <c r="L2" s="2" t="s">
        <v>31</v>
      </c>
      <c r="M2" s="3" t="s">
        <v>36</v>
      </c>
      <c r="N2" s="187"/>
    </row>
    <row r="3" spans="1:14" s="158" customFormat="1" ht="15" customHeight="1" thickBot="1" x14ac:dyDescent="0.3">
      <c r="A3" s="196"/>
      <c r="B3" s="202"/>
      <c r="C3" s="205"/>
      <c r="D3" s="13" t="s">
        <v>9</v>
      </c>
      <c r="E3" s="14" t="s">
        <v>10</v>
      </c>
      <c r="F3" s="131" t="s">
        <v>12</v>
      </c>
      <c r="G3" s="13" t="s">
        <v>11</v>
      </c>
      <c r="H3" s="131" t="s">
        <v>14</v>
      </c>
      <c r="I3" s="34" t="s">
        <v>54</v>
      </c>
      <c r="J3" s="35" t="s">
        <v>55</v>
      </c>
      <c r="K3" s="36" t="s">
        <v>58</v>
      </c>
      <c r="L3" s="134" t="s">
        <v>56</v>
      </c>
      <c r="M3" s="135" t="s">
        <v>57</v>
      </c>
      <c r="N3" s="188"/>
    </row>
    <row r="4" spans="1:14" ht="13.9" customHeight="1" x14ac:dyDescent="0.25">
      <c r="A4" s="42" t="s">
        <v>34</v>
      </c>
      <c r="B4" s="90">
        <v>8562</v>
      </c>
      <c r="C4" s="43">
        <v>0.1</v>
      </c>
      <c r="D4" s="57">
        <v>529</v>
      </c>
      <c r="E4" s="58">
        <v>529</v>
      </c>
      <c r="F4" s="59">
        <v>529</v>
      </c>
      <c r="G4" s="60">
        <f>E4-D4</f>
        <v>0</v>
      </c>
      <c r="H4" s="68">
        <f>F4-D4</f>
        <v>0</v>
      </c>
      <c r="I4" s="45" t="s">
        <v>74</v>
      </c>
      <c r="J4" s="46" t="s">
        <v>74</v>
      </c>
      <c r="K4" s="47" t="s">
        <v>74</v>
      </c>
      <c r="L4" s="60">
        <f>J4-I4</f>
        <v>0</v>
      </c>
      <c r="M4" s="68">
        <f>K4-I4</f>
        <v>0</v>
      </c>
      <c r="N4" s="37"/>
    </row>
    <row r="5" spans="1:14" ht="13.9" customHeight="1" x14ac:dyDescent="0.25">
      <c r="A5" s="41" t="s">
        <v>34</v>
      </c>
      <c r="B5" s="91">
        <v>7786</v>
      </c>
      <c r="C5" s="38">
        <v>0.1</v>
      </c>
      <c r="D5" s="44">
        <v>588</v>
      </c>
      <c r="E5" s="153">
        <v>588</v>
      </c>
      <c r="F5" s="20">
        <v>588</v>
      </c>
      <c r="G5" s="61">
        <f>E5-D5</f>
        <v>0</v>
      </c>
      <c r="H5" s="63">
        <f t="shared" ref="H5:H7" si="0">F5-D5</f>
        <v>0</v>
      </c>
      <c r="I5" s="48" t="s">
        <v>75</v>
      </c>
      <c r="J5" s="39" t="s">
        <v>179</v>
      </c>
      <c r="K5" s="49" t="s">
        <v>179</v>
      </c>
      <c r="L5" s="61">
        <f>J5-I5</f>
        <v>-1.0000000000005116E-2</v>
      </c>
      <c r="M5" s="63">
        <f>K5-I5</f>
        <v>-1.0000000000005116E-2</v>
      </c>
      <c r="N5" s="37"/>
    </row>
    <row r="6" spans="1:14" ht="13.9" customHeight="1" x14ac:dyDescent="0.25">
      <c r="A6" s="41" t="s">
        <v>34</v>
      </c>
      <c r="B6" s="91">
        <v>7348</v>
      </c>
      <c r="C6" s="38">
        <v>0.1</v>
      </c>
      <c r="D6" s="44">
        <v>601</v>
      </c>
      <c r="E6" s="153">
        <v>601</v>
      </c>
      <c r="F6" s="20">
        <v>601</v>
      </c>
      <c r="G6" s="61">
        <f t="shared" ref="G6:G7" si="1">E6-D6</f>
        <v>0</v>
      </c>
      <c r="H6" s="63">
        <f t="shared" si="0"/>
        <v>0</v>
      </c>
      <c r="I6" s="48" t="s">
        <v>76</v>
      </c>
      <c r="J6" s="39" t="s">
        <v>180</v>
      </c>
      <c r="K6" s="49" t="s">
        <v>180</v>
      </c>
      <c r="L6" s="61">
        <f t="shared" ref="L6:L7" si="2">J6-I6</f>
        <v>-7.9999999999998295E-2</v>
      </c>
      <c r="M6" s="63">
        <f t="shared" ref="M6:M67" si="3">K6-I6</f>
        <v>-7.9999999999998295E-2</v>
      </c>
      <c r="N6" s="37"/>
    </row>
    <row r="7" spans="1:14" ht="13.9" customHeight="1" x14ac:dyDescent="0.25">
      <c r="A7" s="41" t="s">
        <v>34</v>
      </c>
      <c r="B7" s="91">
        <v>7253.3</v>
      </c>
      <c r="C7" s="38">
        <v>0.1</v>
      </c>
      <c r="D7" s="44">
        <v>661</v>
      </c>
      <c r="E7" s="153">
        <v>661</v>
      </c>
      <c r="F7" s="20">
        <v>661</v>
      </c>
      <c r="G7" s="61">
        <f t="shared" si="1"/>
        <v>0</v>
      </c>
      <c r="H7" s="63">
        <f t="shared" si="0"/>
        <v>0</v>
      </c>
      <c r="I7" s="48" t="s">
        <v>77</v>
      </c>
      <c r="J7" s="39" t="s">
        <v>181</v>
      </c>
      <c r="K7" s="49" t="s">
        <v>181</v>
      </c>
      <c r="L7" s="61">
        <f t="shared" si="2"/>
        <v>-0.10999999999999943</v>
      </c>
      <c r="M7" s="63">
        <f>K7-I7</f>
        <v>-0.10999999999999943</v>
      </c>
      <c r="N7" s="37"/>
    </row>
    <row r="8" spans="1:14" ht="13.9" customHeight="1" x14ac:dyDescent="0.25">
      <c r="A8" s="41" t="s">
        <v>34</v>
      </c>
      <c r="B8" s="91">
        <v>7235</v>
      </c>
      <c r="C8" s="38">
        <v>0.1</v>
      </c>
      <c r="D8" s="181" t="s">
        <v>216</v>
      </c>
      <c r="E8" s="182" t="s">
        <v>251</v>
      </c>
      <c r="F8" s="183" t="s">
        <v>251</v>
      </c>
      <c r="G8" s="62"/>
      <c r="H8" s="65"/>
      <c r="I8" s="50"/>
      <c r="J8" s="40"/>
      <c r="K8" s="51"/>
      <c r="L8" s="62"/>
      <c r="M8" s="65"/>
      <c r="N8" s="37"/>
    </row>
    <row r="9" spans="1:14" ht="13.9" customHeight="1" x14ac:dyDescent="0.25">
      <c r="A9" s="41" t="s">
        <v>34</v>
      </c>
      <c r="B9" s="91">
        <v>7216.8</v>
      </c>
      <c r="C9" s="38">
        <v>0.1</v>
      </c>
      <c r="D9" s="44">
        <v>661</v>
      </c>
      <c r="E9" s="153">
        <v>661</v>
      </c>
      <c r="F9" s="20">
        <v>661</v>
      </c>
      <c r="G9" s="61">
        <f>E9-D9</f>
        <v>0</v>
      </c>
      <c r="H9" s="63">
        <f t="shared" ref="H9" si="4">F9-D9</f>
        <v>0</v>
      </c>
      <c r="I9" s="48" t="s">
        <v>78</v>
      </c>
      <c r="J9" s="39" t="s">
        <v>182</v>
      </c>
      <c r="K9" s="49" t="s">
        <v>182</v>
      </c>
      <c r="L9" s="61">
        <f>J9-I9</f>
        <v>-0.62000000000000455</v>
      </c>
      <c r="M9" s="63">
        <f t="shared" si="3"/>
        <v>-0.62000000000000455</v>
      </c>
      <c r="N9" s="37"/>
    </row>
    <row r="10" spans="1:14" ht="13.9" customHeight="1" x14ac:dyDescent="0.25">
      <c r="A10" s="41" t="s">
        <v>34</v>
      </c>
      <c r="B10" s="91">
        <v>7185</v>
      </c>
      <c r="C10" s="38">
        <v>0.1</v>
      </c>
      <c r="D10" s="44">
        <v>661</v>
      </c>
      <c r="E10" s="153">
        <v>661</v>
      </c>
      <c r="F10" s="20">
        <v>661</v>
      </c>
      <c r="G10" s="61">
        <f t="shared" ref="G10" si="5">E10-D10</f>
        <v>0</v>
      </c>
      <c r="H10" s="63">
        <f>F10-D10</f>
        <v>0</v>
      </c>
      <c r="I10" s="48" t="s">
        <v>79</v>
      </c>
      <c r="J10" s="39" t="s">
        <v>289</v>
      </c>
      <c r="K10" s="49" t="s">
        <v>289</v>
      </c>
      <c r="L10" s="61">
        <f t="shared" ref="L10:L73" si="6">J10-I10</f>
        <v>-0.5</v>
      </c>
      <c r="M10" s="63">
        <f t="shared" si="3"/>
        <v>-0.5</v>
      </c>
      <c r="N10" s="37"/>
    </row>
    <row r="11" spans="1:14" ht="13.9" customHeight="1" x14ac:dyDescent="0.25">
      <c r="A11" s="41" t="s">
        <v>34</v>
      </c>
      <c r="B11" s="91">
        <v>7032</v>
      </c>
      <c r="C11" s="38">
        <v>0.1</v>
      </c>
      <c r="D11" s="181" t="s">
        <v>217</v>
      </c>
      <c r="E11" s="182" t="s">
        <v>251</v>
      </c>
      <c r="F11" s="183" t="s">
        <v>251</v>
      </c>
      <c r="G11" s="64"/>
      <c r="H11" s="65"/>
      <c r="I11" s="50"/>
      <c r="J11" s="40"/>
      <c r="K11" s="51"/>
      <c r="L11" s="64"/>
      <c r="M11" s="65"/>
      <c r="N11" s="37"/>
    </row>
    <row r="12" spans="1:14" ht="13.9" customHeight="1" x14ac:dyDescent="0.25">
      <c r="A12" s="41" t="s">
        <v>34</v>
      </c>
      <c r="B12" s="91">
        <v>6863.3</v>
      </c>
      <c r="C12" s="38">
        <v>0.1</v>
      </c>
      <c r="D12" s="44">
        <v>661</v>
      </c>
      <c r="E12" s="153">
        <v>661</v>
      </c>
      <c r="F12" s="20">
        <v>661</v>
      </c>
      <c r="G12" s="61">
        <f t="shared" ref="G12:G17" si="7">E12-D12</f>
        <v>0</v>
      </c>
      <c r="H12" s="63">
        <f t="shared" ref="H12:H16" si="8">F12-D12</f>
        <v>0</v>
      </c>
      <c r="I12" s="48" t="s">
        <v>80</v>
      </c>
      <c r="J12" s="39" t="s">
        <v>330</v>
      </c>
      <c r="K12" s="49" t="s">
        <v>330</v>
      </c>
      <c r="L12" s="61">
        <f t="shared" si="6"/>
        <v>-0.53000000000000114</v>
      </c>
      <c r="M12" s="63">
        <f t="shared" si="3"/>
        <v>-0.53000000000000114</v>
      </c>
      <c r="N12" s="37"/>
    </row>
    <row r="13" spans="1:14" ht="13.9" customHeight="1" x14ac:dyDescent="0.25">
      <c r="A13" s="41" t="s">
        <v>34</v>
      </c>
      <c r="B13" s="91">
        <v>6832</v>
      </c>
      <c r="C13" s="38">
        <v>0.1</v>
      </c>
      <c r="D13" s="44">
        <v>695</v>
      </c>
      <c r="E13" s="153">
        <v>659</v>
      </c>
      <c r="F13" s="20">
        <v>659</v>
      </c>
      <c r="G13" s="61">
        <f t="shared" si="7"/>
        <v>-36</v>
      </c>
      <c r="H13" s="63">
        <f t="shared" si="8"/>
        <v>-36</v>
      </c>
      <c r="I13" s="48" t="s">
        <v>81</v>
      </c>
      <c r="J13" s="39" t="s">
        <v>205</v>
      </c>
      <c r="K13" s="49" t="s">
        <v>205</v>
      </c>
      <c r="L13" s="61">
        <f t="shared" si="6"/>
        <v>-0.55000000000001137</v>
      </c>
      <c r="M13" s="63">
        <f t="shared" si="3"/>
        <v>-0.55000000000001137</v>
      </c>
      <c r="N13" s="37"/>
    </row>
    <row r="14" spans="1:14" ht="13.9" customHeight="1" x14ac:dyDescent="0.25">
      <c r="A14" s="41" t="s">
        <v>34</v>
      </c>
      <c r="B14" s="91">
        <v>6325</v>
      </c>
      <c r="C14" s="38">
        <v>0.1</v>
      </c>
      <c r="D14" s="44">
        <v>751</v>
      </c>
      <c r="E14" s="153">
        <v>657</v>
      </c>
      <c r="F14" s="20">
        <v>657</v>
      </c>
      <c r="G14" s="61">
        <f t="shared" si="7"/>
        <v>-94</v>
      </c>
      <c r="H14" s="63">
        <f>F14-D14</f>
        <v>-94</v>
      </c>
      <c r="I14" s="48" t="s">
        <v>82</v>
      </c>
      <c r="J14" s="39" t="s">
        <v>163</v>
      </c>
      <c r="K14" s="49" t="s">
        <v>163</v>
      </c>
      <c r="L14" s="61">
        <f t="shared" si="6"/>
        <v>-0.64999999999999147</v>
      </c>
      <c r="M14" s="63">
        <f t="shared" si="3"/>
        <v>-0.64999999999999147</v>
      </c>
      <c r="N14" s="37"/>
    </row>
    <row r="15" spans="1:14" ht="13.9" customHeight="1" x14ac:dyDescent="0.25">
      <c r="A15" s="41" t="s">
        <v>34</v>
      </c>
      <c r="B15" s="91">
        <v>5487</v>
      </c>
      <c r="C15" s="38">
        <v>0.1</v>
      </c>
      <c r="D15" s="44">
        <v>782</v>
      </c>
      <c r="E15" s="153">
        <v>655</v>
      </c>
      <c r="F15" s="20">
        <v>655</v>
      </c>
      <c r="G15" s="61">
        <f>E15-D15</f>
        <v>-127</v>
      </c>
      <c r="H15" s="63">
        <f t="shared" si="8"/>
        <v>-127</v>
      </c>
      <c r="I15" s="48" t="s">
        <v>83</v>
      </c>
      <c r="J15" s="39" t="s">
        <v>175</v>
      </c>
      <c r="K15" s="49" t="s">
        <v>175</v>
      </c>
      <c r="L15" s="61">
        <f t="shared" si="6"/>
        <v>-0.69999999999998863</v>
      </c>
      <c r="M15" s="63">
        <f t="shared" si="3"/>
        <v>-0.69999999999998863</v>
      </c>
      <c r="N15" s="37"/>
    </row>
    <row r="16" spans="1:14" ht="13.9" customHeight="1" x14ac:dyDescent="0.25">
      <c r="A16" s="41" t="s">
        <v>34</v>
      </c>
      <c r="B16" s="91">
        <v>5053</v>
      </c>
      <c r="C16" s="38">
        <v>0.1</v>
      </c>
      <c r="D16" s="44">
        <v>808</v>
      </c>
      <c r="E16" s="153">
        <v>654</v>
      </c>
      <c r="F16" s="20">
        <v>654</v>
      </c>
      <c r="G16" s="61">
        <f t="shared" si="7"/>
        <v>-154</v>
      </c>
      <c r="H16" s="63">
        <f t="shared" si="8"/>
        <v>-154</v>
      </c>
      <c r="I16" s="48" t="s">
        <v>84</v>
      </c>
      <c r="J16" s="39" t="s">
        <v>183</v>
      </c>
      <c r="K16" s="49" t="s">
        <v>183</v>
      </c>
      <c r="L16" s="61">
        <f t="shared" si="6"/>
        <v>-0.73000000000000398</v>
      </c>
      <c r="M16" s="63">
        <f t="shared" si="3"/>
        <v>-0.73000000000000398</v>
      </c>
      <c r="N16" s="37"/>
    </row>
    <row r="17" spans="1:14" ht="13.9" customHeight="1" x14ac:dyDescent="0.25">
      <c r="A17" s="41" t="s">
        <v>34</v>
      </c>
      <c r="B17" s="91">
        <v>4956.5</v>
      </c>
      <c r="C17" s="38">
        <v>0.1</v>
      </c>
      <c r="D17" s="44">
        <v>808</v>
      </c>
      <c r="E17" s="153">
        <v>654</v>
      </c>
      <c r="F17" s="20">
        <v>654</v>
      </c>
      <c r="G17" s="61">
        <f t="shared" si="7"/>
        <v>-154</v>
      </c>
      <c r="H17" s="63">
        <f>F17-D17</f>
        <v>-154</v>
      </c>
      <c r="I17" s="48" t="s">
        <v>85</v>
      </c>
      <c r="J17" s="39" t="s">
        <v>214</v>
      </c>
      <c r="K17" s="49" t="s">
        <v>214</v>
      </c>
      <c r="L17" s="61">
        <f t="shared" si="6"/>
        <v>-0.71000000000000796</v>
      </c>
      <c r="M17" s="63">
        <f t="shared" si="3"/>
        <v>-0.71000000000000796</v>
      </c>
      <c r="N17" s="37"/>
    </row>
    <row r="18" spans="1:14" ht="13.9" customHeight="1" x14ac:dyDescent="0.25">
      <c r="A18" s="41" t="s">
        <v>34</v>
      </c>
      <c r="B18" s="91">
        <v>4934</v>
      </c>
      <c r="C18" s="38">
        <v>0.1</v>
      </c>
      <c r="D18" s="181" t="s">
        <v>218</v>
      </c>
      <c r="E18" s="182" t="s">
        <v>252</v>
      </c>
      <c r="F18" s="183" t="s">
        <v>252</v>
      </c>
      <c r="G18" s="64"/>
      <c r="H18" s="65"/>
      <c r="I18" s="50"/>
      <c r="J18" s="40"/>
      <c r="K18" s="51"/>
      <c r="L18" s="64"/>
      <c r="M18" s="65"/>
      <c r="N18" s="37"/>
    </row>
    <row r="19" spans="1:14" ht="13.9" customHeight="1" x14ac:dyDescent="0.25">
      <c r="A19" s="41" t="s">
        <v>34</v>
      </c>
      <c r="B19" s="91">
        <v>4911.5</v>
      </c>
      <c r="C19" s="38">
        <v>0.1</v>
      </c>
      <c r="D19" s="44">
        <v>808</v>
      </c>
      <c r="E19" s="153">
        <v>654</v>
      </c>
      <c r="F19" s="20">
        <v>654</v>
      </c>
      <c r="G19" s="61">
        <f t="shared" ref="G19:G22" si="9">E19-D19</f>
        <v>-154</v>
      </c>
      <c r="H19" s="63">
        <f t="shared" ref="H19:H22" si="10">F19-D19</f>
        <v>-154</v>
      </c>
      <c r="I19" s="48" t="s">
        <v>86</v>
      </c>
      <c r="J19" s="39" t="s">
        <v>331</v>
      </c>
      <c r="K19" s="49" t="s">
        <v>331</v>
      </c>
      <c r="L19" s="61">
        <f t="shared" si="6"/>
        <v>-0.56999999999999318</v>
      </c>
      <c r="M19" s="63">
        <f t="shared" si="3"/>
        <v>-0.56999999999999318</v>
      </c>
      <c r="N19" s="37"/>
    </row>
    <row r="20" spans="1:14" ht="13.9" customHeight="1" x14ac:dyDescent="0.25">
      <c r="A20" s="41" t="s">
        <v>34</v>
      </c>
      <c r="B20" s="91">
        <v>4854</v>
      </c>
      <c r="C20" s="38">
        <v>0.1</v>
      </c>
      <c r="D20" s="44">
        <v>808</v>
      </c>
      <c r="E20" s="153">
        <v>654</v>
      </c>
      <c r="F20" s="20">
        <v>654</v>
      </c>
      <c r="G20" s="61">
        <f t="shared" si="9"/>
        <v>-154</v>
      </c>
      <c r="H20" s="63">
        <f t="shared" si="10"/>
        <v>-154</v>
      </c>
      <c r="I20" s="48" t="s">
        <v>87</v>
      </c>
      <c r="J20" s="39" t="s">
        <v>332</v>
      </c>
      <c r="K20" s="49" t="s">
        <v>332</v>
      </c>
      <c r="L20" s="61">
        <f t="shared" si="6"/>
        <v>-0.57000000000000739</v>
      </c>
      <c r="M20" s="63">
        <f t="shared" si="3"/>
        <v>-0.57000000000000739</v>
      </c>
      <c r="N20" s="37"/>
    </row>
    <row r="21" spans="1:14" ht="13.9" customHeight="1" x14ac:dyDescent="0.25">
      <c r="A21" s="41" t="s">
        <v>34</v>
      </c>
      <c r="B21" s="91">
        <v>4776</v>
      </c>
      <c r="C21" s="38">
        <v>0.1</v>
      </c>
      <c r="D21" s="44">
        <v>808</v>
      </c>
      <c r="E21" s="153">
        <v>654</v>
      </c>
      <c r="F21" s="20">
        <v>654</v>
      </c>
      <c r="G21" s="61">
        <f t="shared" si="9"/>
        <v>-154</v>
      </c>
      <c r="H21" s="63">
        <f t="shared" si="10"/>
        <v>-154</v>
      </c>
      <c r="I21" s="48" t="s">
        <v>88</v>
      </c>
      <c r="J21" s="39" t="s">
        <v>333</v>
      </c>
      <c r="K21" s="49" t="s">
        <v>333</v>
      </c>
      <c r="L21" s="61">
        <f t="shared" si="6"/>
        <v>-0.57000000000000739</v>
      </c>
      <c r="M21" s="63">
        <f t="shared" si="3"/>
        <v>-0.57000000000000739</v>
      </c>
      <c r="N21" s="37"/>
    </row>
    <row r="22" spans="1:14" ht="13.9" customHeight="1" x14ac:dyDescent="0.25">
      <c r="A22" s="41" t="s">
        <v>34</v>
      </c>
      <c r="B22" s="91">
        <v>4702</v>
      </c>
      <c r="C22" s="38">
        <v>0.1</v>
      </c>
      <c r="D22" s="44">
        <v>812</v>
      </c>
      <c r="E22" s="153">
        <v>654</v>
      </c>
      <c r="F22" s="20">
        <v>654</v>
      </c>
      <c r="G22" s="61">
        <f t="shared" si="9"/>
        <v>-158</v>
      </c>
      <c r="H22" s="63">
        <f t="shared" si="10"/>
        <v>-158</v>
      </c>
      <c r="I22" s="48" t="s">
        <v>89</v>
      </c>
      <c r="J22" s="39" t="s">
        <v>334</v>
      </c>
      <c r="K22" s="49" t="s">
        <v>334</v>
      </c>
      <c r="L22" s="61">
        <f t="shared" si="6"/>
        <v>-0.56000000000000227</v>
      </c>
      <c r="M22" s="63">
        <f t="shared" si="3"/>
        <v>-0.56000000000000227</v>
      </c>
      <c r="N22" s="37"/>
    </row>
    <row r="23" spans="1:14" ht="13.9" customHeight="1" x14ac:dyDescent="0.25">
      <c r="A23" s="41" t="s">
        <v>34</v>
      </c>
      <c r="B23" s="91">
        <v>4676</v>
      </c>
      <c r="C23" s="38">
        <v>0.1</v>
      </c>
      <c r="D23" s="181" t="s">
        <v>219</v>
      </c>
      <c r="E23" s="182" t="s">
        <v>251</v>
      </c>
      <c r="F23" s="183" t="s">
        <v>251</v>
      </c>
      <c r="G23" s="64"/>
      <c r="H23" s="65"/>
      <c r="I23" s="50"/>
      <c r="J23" s="40"/>
      <c r="K23" s="51"/>
      <c r="L23" s="64"/>
      <c r="M23" s="65"/>
      <c r="N23" s="37"/>
    </row>
    <row r="24" spans="1:14" ht="13.9" customHeight="1" x14ac:dyDescent="0.25">
      <c r="A24" s="41" t="s">
        <v>34</v>
      </c>
      <c r="B24" s="91">
        <v>4650.1000000000004</v>
      </c>
      <c r="C24" s="38">
        <v>0.1</v>
      </c>
      <c r="D24" s="44">
        <v>812</v>
      </c>
      <c r="E24" s="153">
        <v>654</v>
      </c>
      <c r="F24" s="20">
        <v>654</v>
      </c>
      <c r="G24" s="61">
        <f t="shared" ref="G24:G30" si="11">E24-D24</f>
        <v>-158</v>
      </c>
      <c r="H24" s="63">
        <f t="shared" ref="H24:H30" si="12">F24-D24</f>
        <v>-158</v>
      </c>
      <c r="I24" s="48" t="s">
        <v>90</v>
      </c>
      <c r="J24" s="39" t="s">
        <v>250</v>
      </c>
      <c r="K24" s="49" t="s">
        <v>250</v>
      </c>
      <c r="L24" s="61">
        <f t="shared" si="6"/>
        <v>-0.53000000000000114</v>
      </c>
      <c r="M24" s="63">
        <f t="shared" si="3"/>
        <v>-0.53000000000000114</v>
      </c>
      <c r="N24" s="37"/>
    </row>
    <row r="25" spans="1:14" ht="13.9" customHeight="1" x14ac:dyDescent="0.25">
      <c r="A25" s="41" t="s">
        <v>34</v>
      </c>
      <c r="B25" s="91">
        <v>4634</v>
      </c>
      <c r="C25" s="38">
        <v>0.1</v>
      </c>
      <c r="D25" s="44">
        <v>812</v>
      </c>
      <c r="E25" s="153">
        <v>654</v>
      </c>
      <c r="F25" s="20">
        <v>654</v>
      </c>
      <c r="G25" s="61">
        <f t="shared" si="11"/>
        <v>-158</v>
      </c>
      <c r="H25" s="63">
        <f t="shared" si="12"/>
        <v>-158</v>
      </c>
      <c r="I25" s="48" t="s">
        <v>91</v>
      </c>
      <c r="J25" s="39" t="s">
        <v>92</v>
      </c>
      <c r="K25" s="49" t="s">
        <v>92</v>
      </c>
      <c r="L25" s="61">
        <f t="shared" si="6"/>
        <v>-0.53000000000000114</v>
      </c>
      <c r="M25" s="63">
        <f t="shared" si="3"/>
        <v>-0.53000000000000114</v>
      </c>
      <c r="N25" s="37"/>
    </row>
    <row r="26" spans="1:14" ht="13.9" customHeight="1" x14ac:dyDescent="0.25">
      <c r="A26" s="41" t="s">
        <v>34</v>
      </c>
      <c r="B26" s="91">
        <v>4095</v>
      </c>
      <c r="C26" s="38">
        <v>0.1</v>
      </c>
      <c r="D26" s="44">
        <v>852</v>
      </c>
      <c r="E26" s="153">
        <v>692</v>
      </c>
      <c r="F26" s="20">
        <v>692</v>
      </c>
      <c r="G26" s="61">
        <f t="shared" si="11"/>
        <v>-160</v>
      </c>
      <c r="H26" s="63">
        <f t="shared" si="12"/>
        <v>-160</v>
      </c>
      <c r="I26" s="48" t="s">
        <v>92</v>
      </c>
      <c r="J26" s="39" t="s">
        <v>335</v>
      </c>
      <c r="K26" s="49" t="s">
        <v>335</v>
      </c>
      <c r="L26" s="61">
        <f t="shared" si="6"/>
        <v>-0.49000000000000909</v>
      </c>
      <c r="M26" s="63">
        <f t="shared" si="3"/>
        <v>-0.49000000000000909</v>
      </c>
      <c r="N26" s="37"/>
    </row>
    <row r="27" spans="1:14" ht="13.9" customHeight="1" x14ac:dyDescent="0.25">
      <c r="A27" s="41" t="s">
        <v>34</v>
      </c>
      <c r="B27" s="91">
        <v>2854</v>
      </c>
      <c r="C27" s="38">
        <v>0.1</v>
      </c>
      <c r="D27" s="44">
        <v>948</v>
      </c>
      <c r="E27" s="153">
        <v>784</v>
      </c>
      <c r="F27" s="20">
        <v>784</v>
      </c>
      <c r="G27" s="61">
        <f t="shared" si="11"/>
        <v>-164</v>
      </c>
      <c r="H27" s="63">
        <f t="shared" si="12"/>
        <v>-164</v>
      </c>
      <c r="I27" s="48" t="s">
        <v>93</v>
      </c>
      <c r="J27" s="39" t="s">
        <v>46</v>
      </c>
      <c r="K27" s="49" t="s">
        <v>46</v>
      </c>
      <c r="L27" s="61">
        <f t="shared" si="6"/>
        <v>-0.40000000000000568</v>
      </c>
      <c r="M27" s="63">
        <f t="shared" si="3"/>
        <v>-0.40000000000000568</v>
      </c>
      <c r="N27" s="37"/>
    </row>
    <row r="28" spans="1:14" ht="13.9" customHeight="1" x14ac:dyDescent="0.25">
      <c r="A28" s="41" t="s">
        <v>34</v>
      </c>
      <c r="B28" s="91">
        <v>1977</v>
      </c>
      <c r="C28" s="38">
        <v>0.1</v>
      </c>
      <c r="D28" s="44">
        <v>1022</v>
      </c>
      <c r="E28" s="153">
        <v>857</v>
      </c>
      <c r="F28" s="20">
        <v>857</v>
      </c>
      <c r="G28" s="61">
        <f t="shared" si="11"/>
        <v>-165</v>
      </c>
      <c r="H28" s="63">
        <f t="shared" si="12"/>
        <v>-165</v>
      </c>
      <c r="I28" s="48" t="s">
        <v>94</v>
      </c>
      <c r="J28" s="39" t="s">
        <v>336</v>
      </c>
      <c r="K28" s="49" t="s">
        <v>336</v>
      </c>
      <c r="L28" s="61">
        <f t="shared" si="6"/>
        <v>-0.35999999999999943</v>
      </c>
      <c r="M28" s="63">
        <f t="shared" si="3"/>
        <v>-0.35999999999999943</v>
      </c>
      <c r="N28" s="37"/>
    </row>
    <row r="29" spans="1:14" ht="13.9" customHeight="1" x14ac:dyDescent="0.25">
      <c r="A29" s="41" t="s">
        <v>34</v>
      </c>
      <c r="B29" s="91">
        <v>1212</v>
      </c>
      <c r="C29" s="38">
        <v>0.1</v>
      </c>
      <c r="D29" s="44">
        <v>1100</v>
      </c>
      <c r="E29" s="153">
        <v>935</v>
      </c>
      <c r="F29" s="20">
        <v>935</v>
      </c>
      <c r="G29" s="61">
        <f t="shared" si="11"/>
        <v>-165</v>
      </c>
      <c r="H29" s="63">
        <f t="shared" si="12"/>
        <v>-165</v>
      </c>
      <c r="I29" s="48" t="s">
        <v>95</v>
      </c>
      <c r="J29" s="39" t="s">
        <v>337</v>
      </c>
      <c r="K29" s="49" t="s">
        <v>337</v>
      </c>
      <c r="L29" s="61">
        <f t="shared" si="6"/>
        <v>-0.24000000000000909</v>
      </c>
      <c r="M29" s="63">
        <f>K29-I29</f>
        <v>-0.24000000000000909</v>
      </c>
      <c r="N29" s="37"/>
    </row>
    <row r="30" spans="1:14" ht="13.9" customHeight="1" x14ac:dyDescent="0.25">
      <c r="A30" s="41" t="s">
        <v>34</v>
      </c>
      <c r="B30" s="91">
        <v>1116</v>
      </c>
      <c r="C30" s="38">
        <v>0.1</v>
      </c>
      <c r="D30" s="44">
        <v>1100</v>
      </c>
      <c r="E30" s="153">
        <v>935</v>
      </c>
      <c r="F30" s="20">
        <v>935</v>
      </c>
      <c r="G30" s="61">
        <f t="shared" si="11"/>
        <v>-165</v>
      </c>
      <c r="H30" s="63">
        <f t="shared" si="12"/>
        <v>-165</v>
      </c>
      <c r="I30" s="48" t="s">
        <v>96</v>
      </c>
      <c r="J30" s="39" t="s">
        <v>49</v>
      </c>
      <c r="K30" s="49" t="s">
        <v>49</v>
      </c>
      <c r="L30" s="61">
        <f t="shared" si="6"/>
        <v>-0.21000000000000796</v>
      </c>
      <c r="M30" s="63">
        <f t="shared" si="3"/>
        <v>-0.21000000000000796</v>
      </c>
      <c r="N30" s="37"/>
    </row>
    <row r="31" spans="1:14" ht="13.9" customHeight="1" x14ac:dyDescent="0.25">
      <c r="A31" s="41" t="s">
        <v>34</v>
      </c>
      <c r="B31" s="91">
        <v>1082</v>
      </c>
      <c r="C31" s="38">
        <v>0.1</v>
      </c>
      <c r="D31" s="181" t="s">
        <v>220</v>
      </c>
      <c r="E31" s="182" t="s">
        <v>251</v>
      </c>
      <c r="F31" s="183" t="s">
        <v>251</v>
      </c>
      <c r="G31" s="64"/>
      <c r="H31" s="65"/>
      <c r="I31" s="50"/>
      <c r="J31" s="40"/>
      <c r="K31" s="51"/>
      <c r="L31" s="64"/>
      <c r="M31" s="65"/>
      <c r="N31" s="37"/>
    </row>
    <row r="32" spans="1:14" ht="13.9" customHeight="1" x14ac:dyDescent="0.25">
      <c r="A32" s="41" t="s">
        <v>34</v>
      </c>
      <c r="B32" s="91">
        <v>1048</v>
      </c>
      <c r="C32" s="38">
        <v>0.1</v>
      </c>
      <c r="D32" s="44">
        <v>1100</v>
      </c>
      <c r="E32" s="153">
        <v>935</v>
      </c>
      <c r="F32" s="20">
        <v>935</v>
      </c>
      <c r="G32" s="61">
        <f t="shared" ref="G32:G36" si="13">E32-D32</f>
        <v>-165</v>
      </c>
      <c r="H32" s="63">
        <f t="shared" ref="H32:H36" si="14">F32-D32</f>
        <v>-165</v>
      </c>
      <c r="I32" s="48" t="s">
        <v>97</v>
      </c>
      <c r="J32" s="39" t="s">
        <v>338</v>
      </c>
      <c r="K32" s="49" t="s">
        <v>338</v>
      </c>
      <c r="L32" s="61">
        <f t="shared" si="6"/>
        <v>-0.23000000000000398</v>
      </c>
      <c r="M32" s="63">
        <f t="shared" si="3"/>
        <v>-0.23000000000000398</v>
      </c>
      <c r="N32" s="37"/>
    </row>
    <row r="33" spans="1:14" ht="13.9" customHeight="1" x14ac:dyDescent="0.25">
      <c r="A33" s="41" t="s">
        <v>34</v>
      </c>
      <c r="B33" s="91">
        <v>1024</v>
      </c>
      <c r="C33" s="38">
        <v>0.1</v>
      </c>
      <c r="D33" s="44">
        <v>1100</v>
      </c>
      <c r="E33" s="153">
        <v>935</v>
      </c>
      <c r="F33" s="20">
        <v>935</v>
      </c>
      <c r="G33" s="61">
        <f t="shared" si="13"/>
        <v>-165</v>
      </c>
      <c r="H33" s="63">
        <f t="shared" si="14"/>
        <v>-165</v>
      </c>
      <c r="I33" s="48" t="s">
        <v>98</v>
      </c>
      <c r="J33" s="39" t="s">
        <v>339</v>
      </c>
      <c r="K33" s="49" t="s">
        <v>339</v>
      </c>
      <c r="L33" s="61">
        <f t="shared" si="6"/>
        <v>-0.21999999999999886</v>
      </c>
      <c r="M33" s="63">
        <f t="shared" si="3"/>
        <v>-0.21999999999999886</v>
      </c>
      <c r="N33" s="37"/>
    </row>
    <row r="34" spans="1:14" ht="13.9" customHeight="1" x14ac:dyDescent="0.25">
      <c r="A34" s="41" t="s">
        <v>34</v>
      </c>
      <c r="B34" s="91">
        <v>731</v>
      </c>
      <c r="C34" s="38">
        <v>0.1</v>
      </c>
      <c r="D34" s="44">
        <v>1157</v>
      </c>
      <c r="E34" s="153">
        <v>992</v>
      </c>
      <c r="F34" s="20">
        <v>992</v>
      </c>
      <c r="G34" s="61">
        <f t="shared" si="13"/>
        <v>-165</v>
      </c>
      <c r="H34" s="63">
        <f t="shared" si="14"/>
        <v>-165</v>
      </c>
      <c r="I34" s="48" t="s">
        <v>49</v>
      </c>
      <c r="J34" s="39" t="s">
        <v>100</v>
      </c>
      <c r="K34" s="49" t="s">
        <v>100</v>
      </c>
      <c r="L34" s="61">
        <f t="shared" si="6"/>
        <v>-0.20999999999999375</v>
      </c>
      <c r="M34" s="63">
        <f t="shared" si="3"/>
        <v>-0.20999999999999375</v>
      </c>
      <c r="N34" s="37"/>
    </row>
    <row r="35" spans="1:14" ht="13.9" customHeight="1" x14ac:dyDescent="0.25">
      <c r="A35" s="41" t="s">
        <v>34</v>
      </c>
      <c r="B35" s="91">
        <v>527.70000000000005</v>
      </c>
      <c r="C35" s="38">
        <v>0.1</v>
      </c>
      <c r="D35" s="44">
        <v>1191</v>
      </c>
      <c r="E35" s="153">
        <v>1026</v>
      </c>
      <c r="F35" s="20">
        <v>1026</v>
      </c>
      <c r="G35" s="61">
        <f t="shared" si="13"/>
        <v>-165</v>
      </c>
      <c r="H35" s="63">
        <f t="shared" si="14"/>
        <v>-165</v>
      </c>
      <c r="I35" s="48" t="s">
        <v>99</v>
      </c>
      <c r="J35" s="39" t="s">
        <v>340</v>
      </c>
      <c r="K35" s="49" t="s">
        <v>340</v>
      </c>
      <c r="L35" s="61">
        <f t="shared" si="6"/>
        <v>-0.19000000000001194</v>
      </c>
      <c r="M35" s="63">
        <f t="shared" si="3"/>
        <v>-0.19000000000001194</v>
      </c>
      <c r="N35" s="37"/>
    </row>
    <row r="36" spans="1:14" ht="13.9" customHeight="1" x14ac:dyDescent="0.25">
      <c r="A36" s="41" t="s">
        <v>34</v>
      </c>
      <c r="B36" s="91">
        <v>196.3</v>
      </c>
      <c r="C36" s="38">
        <v>0.1</v>
      </c>
      <c r="D36" s="44">
        <v>1191</v>
      </c>
      <c r="E36" s="153">
        <v>1026</v>
      </c>
      <c r="F36" s="20">
        <v>1026</v>
      </c>
      <c r="G36" s="61">
        <f t="shared" si="13"/>
        <v>-165</v>
      </c>
      <c r="H36" s="63">
        <f t="shared" si="14"/>
        <v>-165</v>
      </c>
      <c r="I36" s="48" t="s">
        <v>100</v>
      </c>
      <c r="J36" s="39" t="s">
        <v>322</v>
      </c>
      <c r="K36" s="49" t="s">
        <v>322</v>
      </c>
      <c r="L36" s="61">
        <f t="shared" si="6"/>
        <v>-0.17000000000000171</v>
      </c>
      <c r="M36" s="63">
        <f t="shared" si="3"/>
        <v>-0.17000000000000171</v>
      </c>
      <c r="N36" s="37"/>
    </row>
    <row r="37" spans="1:14" ht="13.9" customHeight="1" x14ac:dyDescent="0.25">
      <c r="A37" s="41" t="s">
        <v>34</v>
      </c>
      <c r="B37" s="91">
        <v>160</v>
      </c>
      <c r="C37" s="38">
        <v>0.1</v>
      </c>
      <c r="D37" s="181" t="s">
        <v>221</v>
      </c>
      <c r="E37" s="182" t="s">
        <v>253</v>
      </c>
      <c r="F37" s="183" t="s">
        <v>253</v>
      </c>
      <c r="G37" s="64"/>
      <c r="H37" s="65"/>
      <c r="I37" s="50"/>
      <c r="J37" s="40"/>
      <c r="K37" s="51"/>
      <c r="L37" s="64"/>
      <c r="M37" s="65"/>
      <c r="N37" s="37"/>
    </row>
    <row r="38" spans="1:14" ht="13.9" customHeight="1" x14ac:dyDescent="0.25">
      <c r="A38" s="41" t="s">
        <v>34</v>
      </c>
      <c r="B38" s="91">
        <v>146.9</v>
      </c>
      <c r="C38" s="38">
        <v>0.1</v>
      </c>
      <c r="D38" s="44">
        <v>1191</v>
      </c>
      <c r="E38" s="153">
        <v>1026</v>
      </c>
      <c r="F38" s="20">
        <v>1026</v>
      </c>
      <c r="G38" s="61">
        <f t="shared" ref="G38:G45" si="15">E38-D38</f>
        <v>-165</v>
      </c>
      <c r="H38" s="63">
        <f t="shared" ref="H38:H45" si="16">F38-D38</f>
        <v>-165</v>
      </c>
      <c r="I38" s="48" t="s">
        <v>101</v>
      </c>
      <c r="J38" s="39" t="s">
        <v>341</v>
      </c>
      <c r="K38" s="49" t="s">
        <v>341</v>
      </c>
      <c r="L38" s="61">
        <f t="shared" si="6"/>
        <v>-0.18999999999999773</v>
      </c>
      <c r="M38" s="63">
        <f t="shared" si="3"/>
        <v>-0.18999999999999773</v>
      </c>
      <c r="N38" s="37"/>
    </row>
    <row r="39" spans="1:14" x14ac:dyDescent="0.25">
      <c r="A39" s="8" t="s">
        <v>4</v>
      </c>
      <c r="B39" s="15" t="s">
        <v>5</v>
      </c>
      <c r="C39" s="38">
        <v>0.1</v>
      </c>
      <c r="D39" s="8">
        <v>3869</v>
      </c>
      <c r="E39" s="28">
        <v>3869</v>
      </c>
      <c r="F39" s="157">
        <v>3869</v>
      </c>
      <c r="G39" s="61">
        <f t="shared" si="15"/>
        <v>0</v>
      </c>
      <c r="H39" s="63">
        <f t="shared" si="16"/>
        <v>0</v>
      </c>
      <c r="I39" s="52">
        <v>102.74</v>
      </c>
      <c r="J39" s="15">
        <v>102.58</v>
      </c>
      <c r="K39" s="53">
        <v>102.58</v>
      </c>
      <c r="L39" s="61">
        <f t="shared" si="6"/>
        <v>-0.15999999999999659</v>
      </c>
      <c r="M39" s="63">
        <f t="shared" si="3"/>
        <v>-0.15999999999999659</v>
      </c>
      <c r="N39" s="9" t="str">
        <f t="shared" ref="N39:N83" si="17">B39</f>
        <v>105083.*</v>
      </c>
    </row>
    <row r="40" spans="1:14" x14ac:dyDescent="0.25">
      <c r="A40" s="8" t="s">
        <v>4</v>
      </c>
      <c r="B40" s="15" t="s">
        <v>6</v>
      </c>
      <c r="C40" s="38">
        <v>0.1</v>
      </c>
      <c r="D40" s="8">
        <v>3894</v>
      </c>
      <c r="E40" s="28">
        <v>3894</v>
      </c>
      <c r="F40" s="157">
        <v>3894</v>
      </c>
      <c r="G40" s="61">
        <f t="shared" si="15"/>
        <v>0</v>
      </c>
      <c r="H40" s="63">
        <f t="shared" si="16"/>
        <v>0</v>
      </c>
      <c r="I40" s="52">
        <v>102.57</v>
      </c>
      <c r="J40" s="15">
        <v>102.4</v>
      </c>
      <c r="K40" s="53">
        <v>102.4</v>
      </c>
      <c r="L40" s="61">
        <f t="shared" si="6"/>
        <v>-0.16999999999998749</v>
      </c>
      <c r="M40" s="63">
        <f t="shared" si="3"/>
        <v>-0.16999999999998749</v>
      </c>
      <c r="N40" s="9" t="str">
        <f t="shared" si="17"/>
        <v>104805.*</v>
      </c>
    </row>
    <row r="41" spans="1:14" x14ac:dyDescent="0.25">
      <c r="A41" s="8" t="s">
        <v>7</v>
      </c>
      <c r="B41" s="15">
        <v>104527</v>
      </c>
      <c r="C41" s="38">
        <v>0.1</v>
      </c>
      <c r="D41" s="8">
        <v>3529</v>
      </c>
      <c r="E41" s="28">
        <v>3495</v>
      </c>
      <c r="F41" s="157">
        <v>3495</v>
      </c>
      <c r="G41" s="61">
        <f t="shared" si="15"/>
        <v>-34</v>
      </c>
      <c r="H41" s="63">
        <f t="shared" si="16"/>
        <v>-34</v>
      </c>
      <c r="I41" s="52">
        <v>102.44</v>
      </c>
      <c r="J41" s="15">
        <v>102.26</v>
      </c>
      <c r="K41" s="53">
        <v>102.26</v>
      </c>
      <c r="L41" s="61">
        <f t="shared" si="6"/>
        <v>-0.17999999999999261</v>
      </c>
      <c r="M41" s="63">
        <f t="shared" si="3"/>
        <v>-0.17999999999999261</v>
      </c>
      <c r="N41" s="9">
        <f t="shared" si="17"/>
        <v>104527</v>
      </c>
    </row>
    <row r="42" spans="1:14" x14ac:dyDescent="0.25">
      <c r="A42" s="8" t="s">
        <v>7</v>
      </c>
      <c r="B42" s="15">
        <v>103364</v>
      </c>
      <c r="C42" s="38">
        <v>0.1</v>
      </c>
      <c r="D42" s="8">
        <v>3820</v>
      </c>
      <c r="E42" s="28">
        <v>3751</v>
      </c>
      <c r="F42" s="157">
        <v>3751</v>
      </c>
      <c r="G42" s="61">
        <f t="shared" si="15"/>
        <v>-69</v>
      </c>
      <c r="H42" s="63">
        <f t="shared" si="16"/>
        <v>-69</v>
      </c>
      <c r="I42" s="52">
        <v>101.83</v>
      </c>
      <c r="J42" s="15">
        <v>101.62</v>
      </c>
      <c r="K42" s="53">
        <v>101.62</v>
      </c>
      <c r="L42" s="61">
        <f t="shared" si="6"/>
        <v>-0.20999999999999375</v>
      </c>
      <c r="M42" s="63">
        <f t="shared" si="3"/>
        <v>-0.20999999999999375</v>
      </c>
      <c r="N42" s="9">
        <f t="shared" si="17"/>
        <v>103364</v>
      </c>
    </row>
    <row r="43" spans="1:14" x14ac:dyDescent="0.25">
      <c r="A43" s="8" t="s">
        <v>7</v>
      </c>
      <c r="B43" s="15">
        <v>102317</v>
      </c>
      <c r="C43" s="38">
        <v>0.1</v>
      </c>
      <c r="D43" s="8">
        <v>4085</v>
      </c>
      <c r="E43" s="28">
        <v>3982</v>
      </c>
      <c r="F43" s="157">
        <v>3982</v>
      </c>
      <c r="G43" s="61">
        <f t="shared" si="15"/>
        <v>-103</v>
      </c>
      <c r="H43" s="63">
        <f t="shared" si="16"/>
        <v>-103</v>
      </c>
      <c r="I43" s="52">
        <v>101.17</v>
      </c>
      <c r="J43" s="15">
        <v>100.94</v>
      </c>
      <c r="K43" s="53">
        <v>100.94</v>
      </c>
      <c r="L43" s="61">
        <f t="shared" si="6"/>
        <v>-0.23000000000000398</v>
      </c>
      <c r="M43" s="63">
        <f t="shared" si="3"/>
        <v>-0.23000000000000398</v>
      </c>
      <c r="N43" s="9">
        <f t="shared" si="17"/>
        <v>102317</v>
      </c>
    </row>
    <row r="44" spans="1:14" x14ac:dyDescent="0.25">
      <c r="A44" s="8" t="s">
        <v>7</v>
      </c>
      <c r="B44" s="15">
        <v>101430</v>
      </c>
      <c r="C44" s="38">
        <v>0.1</v>
      </c>
      <c r="D44" s="8">
        <v>4310</v>
      </c>
      <c r="E44" s="28">
        <v>4176</v>
      </c>
      <c r="F44" s="157">
        <v>4176</v>
      </c>
      <c r="G44" s="61">
        <f t="shared" si="15"/>
        <v>-134</v>
      </c>
      <c r="H44" s="63">
        <f t="shared" si="16"/>
        <v>-134</v>
      </c>
      <c r="I44" s="52">
        <v>100.51</v>
      </c>
      <c r="J44" s="15">
        <v>100.27</v>
      </c>
      <c r="K44" s="53">
        <v>100.27</v>
      </c>
      <c r="L44" s="61">
        <f t="shared" si="6"/>
        <v>-0.24000000000000909</v>
      </c>
      <c r="M44" s="63">
        <f t="shared" si="3"/>
        <v>-0.24000000000000909</v>
      </c>
      <c r="N44" s="9">
        <f t="shared" si="17"/>
        <v>101430</v>
      </c>
    </row>
    <row r="45" spans="1:14" x14ac:dyDescent="0.25">
      <c r="A45" s="8" t="s">
        <v>7</v>
      </c>
      <c r="B45" s="15">
        <v>101325</v>
      </c>
      <c r="C45" s="38">
        <v>0.1</v>
      </c>
      <c r="D45" s="8">
        <v>4310</v>
      </c>
      <c r="E45" s="28">
        <v>4176</v>
      </c>
      <c r="F45" s="157">
        <v>4176</v>
      </c>
      <c r="G45" s="61">
        <f t="shared" si="15"/>
        <v>-134</v>
      </c>
      <c r="H45" s="63">
        <f t="shared" si="16"/>
        <v>-134</v>
      </c>
      <c r="I45" s="52">
        <v>100.39</v>
      </c>
      <c r="J45" s="15">
        <v>100.15</v>
      </c>
      <c r="K45" s="53">
        <v>100.15</v>
      </c>
      <c r="L45" s="61">
        <f t="shared" si="6"/>
        <v>-0.23999999999999488</v>
      </c>
      <c r="M45" s="63">
        <f t="shared" si="3"/>
        <v>-0.23999999999999488</v>
      </c>
      <c r="N45" s="9">
        <f t="shared" si="17"/>
        <v>101325</v>
      </c>
    </row>
    <row r="46" spans="1:14" x14ac:dyDescent="0.25">
      <c r="A46" s="8" t="s">
        <v>7</v>
      </c>
      <c r="B46" s="15">
        <v>101296</v>
      </c>
      <c r="C46" s="38">
        <v>0.1</v>
      </c>
      <c r="D46" s="181" t="s">
        <v>26</v>
      </c>
      <c r="E46" s="182" t="s">
        <v>251</v>
      </c>
      <c r="F46" s="183" t="s">
        <v>251</v>
      </c>
      <c r="G46" s="64"/>
      <c r="H46" s="65"/>
      <c r="I46" s="154"/>
      <c r="J46" s="155"/>
      <c r="K46" s="156"/>
      <c r="L46" s="64"/>
      <c r="M46" s="65"/>
      <c r="N46" s="9">
        <f t="shared" si="17"/>
        <v>101296</v>
      </c>
    </row>
    <row r="47" spans="1:14" x14ac:dyDescent="0.25">
      <c r="A47" s="8" t="s">
        <v>7</v>
      </c>
      <c r="B47" s="15">
        <v>101274</v>
      </c>
      <c r="C47" s="38">
        <v>0.1</v>
      </c>
      <c r="D47" s="8">
        <v>4310</v>
      </c>
      <c r="E47" s="28">
        <v>4176</v>
      </c>
      <c r="F47" s="157">
        <v>4176</v>
      </c>
      <c r="G47" s="61">
        <f t="shared" ref="G47:G52" si="18">E47-D47</f>
        <v>-134</v>
      </c>
      <c r="H47" s="63">
        <f t="shared" ref="H47:H52" si="19">F47-D47</f>
        <v>-134</v>
      </c>
      <c r="I47" s="52">
        <v>100.23</v>
      </c>
      <c r="J47" s="15">
        <v>100.05</v>
      </c>
      <c r="K47" s="53">
        <v>100.05</v>
      </c>
      <c r="L47" s="61">
        <f t="shared" si="6"/>
        <v>-0.18000000000000682</v>
      </c>
      <c r="M47" s="63">
        <f t="shared" si="3"/>
        <v>-0.18000000000000682</v>
      </c>
      <c r="N47" s="9">
        <f t="shared" si="17"/>
        <v>101274</v>
      </c>
    </row>
    <row r="48" spans="1:14" x14ac:dyDescent="0.25">
      <c r="A48" s="8" t="s">
        <v>7</v>
      </c>
      <c r="B48" s="15">
        <v>101172</v>
      </c>
      <c r="C48" s="38">
        <v>0.1</v>
      </c>
      <c r="D48" s="8">
        <v>4310</v>
      </c>
      <c r="E48" s="28">
        <v>4176</v>
      </c>
      <c r="F48" s="157">
        <v>4176</v>
      </c>
      <c r="G48" s="61">
        <f t="shared" si="18"/>
        <v>-134</v>
      </c>
      <c r="H48" s="63">
        <f t="shared" si="19"/>
        <v>-134</v>
      </c>
      <c r="I48" s="52">
        <v>100.15</v>
      </c>
      <c r="J48" s="15">
        <v>99.96</v>
      </c>
      <c r="K48" s="53">
        <v>99.96</v>
      </c>
      <c r="L48" s="61">
        <f t="shared" si="6"/>
        <v>-0.19000000000001194</v>
      </c>
      <c r="M48" s="63">
        <f t="shared" si="3"/>
        <v>-0.19000000000001194</v>
      </c>
      <c r="N48" s="9">
        <f t="shared" si="17"/>
        <v>101172</v>
      </c>
    </row>
    <row r="49" spans="1:14" x14ac:dyDescent="0.25">
      <c r="A49" s="8" t="s">
        <v>8</v>
      </c>
      <c r="B49" s="15">
        <v>100723</v>
      </c>
      <c r="C49" s="38">
        <v>0.1</v>
      </c>
      <c r="D49" s="8">
        <v>4664</v>
      </c>
      <c r="E49" s="28">
        <v>4531</v>
      </c>
      <c r="F49" s="157">
        <v>4531</v>
      </c>
      <c r="G49" s="61">
        <f t="shared" si="18"/>
        <v>-133</v>
      </c>
      <c r="H49" s="63">
        <f t="shared" si="19"/>
        <v>-133</v>
      </c>
      <c r="I49" s="52">
        <v>99.65</v>
      </c>
      <c r="J49" s="15">
        <v>99.46</v>
      </c>
      <c r="K49" s="53">
        <v>99.46</v>
      </c>
      <c r="L49" s="61">
        <f t="shared" si="6"/>
        <v>-0.19000000000001194</v>
      </c>
      <c r="M49" s="63">
        <f t="shared" si="3"/>
        <v>-0.19000000000001194</v>
      </c>
      <c r="N49" s="9">
        <f t="shared" si="17"/>
        <v>100723</v>
      </c>
    </row>
    <row r="50" spans="1:14" x14ac:dyDescent="0.25">
      <c r="A50" s="8" t="s">
        <v>8</v>
      </c>
      <c r="B50" s="15">
        <v>99963</v>
      </c>
      <c r="C50" s="38">
        <v>0.1</v>
      </c>
      <c r="D50" s="8">
        <v>4664</v>
      </c>
      <c r="E50" s="28">
        <v>4531</v>
      </c>
      <c r="F50" s="157">
        <v>4531</v>
      </c>
      <c r="G50" s="61">
        <f t="shared" si="18"/>
        <v>-133</v>
      </c>
      <c r="H50" s="63">
        <f t="shared" si="19"/>
        <v>-133</v>
      </c>
      <c r="I50" s="52">
        <v>99.04</v>
      </c>
      <c r="J50" s="15">
        <v>98.85</v>
      </c>
      <c r="K50" s="53">
        <v>98.85</v>
      </c>
      <c r="L50" s="61">
        <f t="shared" si="6"/>
        <v>-0.19000000000001194</v>
      </c>
      <c r="M50" s="63">
        <f t="shared" si="3"/>
        <v>-0.19000000000001194</v>
      </c>
      <c r="N50" s="9">
        <f t="shared" si="17"/>
        <v>99963</v>
      </c>
    </row>
    <row r="51" spans="1:14" x14ac:dyDescent="0.25">
      <c r="A51" s="8" t="s">
        <v>8</v>
      </c>
      <c r="B51" s="15">
        <v>99304</v>
      </c>
      <c r="C51" s="38">
        <v>0.1</v>
      </c>
      <c r="D51" s="8">
        <v>4664</v>
      </c>
      <c r="E51" s="28">
        <v>4531</v>
      </c>
      <c r="F51" s="157">
        <v>4531</v>
      </c>
      <c r="G51" s="61">
        <f t="shared" si="18"/>
        <v>-133</v>
      </c>
      <c r="H51" s="63">
        <f t="shared" si="19"/>
        <v>-133</v>
      </c>
      <c r="I51" s="52">
        <v>98.54</v>
      </c>
      <c r="J51" s="15">
        <v>98.34</v>
      </c>
      <c r="K51" s="53">
        <v>98.34</v>
      </c>
      <c r="L51" s="61">
        <f t="shared" si="6"/>
        <v>-0.20000000000000284</v>
      </c>
      <c r="M51" s="63">
        <f t="shared" si="3"/>
        <v>-0.20000000000000284</v>
      </c>
      <c r="N51" s="9">
        <f t="shared" si="17"/>
        <v>99304</v>
      </c>
    </row>
    <row r="52" spans="1:14" x14ac:dyDescent="0.25">
      <c r="A52" s="8" t="s">
        <v>8</v>
      </c>
      <c r="B52" s="15">
        <v>99202</v>
      </c>
      <c r="C52" s="38">
        <v>0.1</v>
      </c>
      <c r="D52" s="8">
        <v>4664</v>
      </c>
      <c r="E52" s="28">
        <v>4531</v>
      </c>
      <c r="F52" s="157">
        <v>4531</v>
      </c>
      <c r="G52" s="61">
        <f t="shared" si="18"/>
        <v>-133</v>
      </c>
      <c r="H52" s="63">
        <f t="shared" si="19"/>
        <v>-133</v>
      </c>
      <c r="I52" s="52">
        <v>98.45</v>
      </c>
      <c r="J52" s="15">
        <v>98.25</v>
      </c>
      <c r="K52" s="53">
        <v>98.25</v>
      </c>
      <c r="L52" s="61">
        <f t="shared" si="6"/>
        <v>-0.20000000000000284</v>
      </c>
      <c r="M52" s="63">
        <f t="shared" si="3"/>
        <v>-0.20000000000000284</v>
      </c>
      <c r="N52" s="9">
        <f t="shared" si="17"/>
        <v>99202</v>
      </c>
    </row>
    <row r="53" spans="1:14" x14ac:dyDescent="0.25">
      <c r="A53" s="8" t="s">
        <v>8</v>
      </c>
      <c r="B53" s="15">
        <v>99176</v>
      </c>
      <c r="C53" s="38">
        <v>0.1</v>
      </c>
      <c r="D53" s="181" t="s">
        <v>27</v>
      </c>
      <c r="E53" s="182" t="s">
        <v>251</v>
      </c>
      <c r="F53" s="183" t="s">
        <v>251</v>
      </c>
      <c r="G53" s="64"/>
      <c r="H53" s="65"/>
      <c r="I53" s="154"/>
      <c r="J53" s="155"/>
      <c r="K53" s="156"/>
      <c r="L53" s="64"/>
      <c r="M53" s="65"/>
      <c r="N53" s="9">
        <f t="shared" si="17"/>
        <v>99176</v>
      </c>
    </row>
    <row r="54" spans="1:14" x14ac:dyDescent="0.25">
      <c r="A54" s="8" t="s">
        <v>8</v>
      </c>
      <c r="B54" s="15">
        <v>99154</v>
      </c>
      <c r="C54" s="38">
        <v>0.1</v>
      </c>
      <c r="D54" s="8">
        <v>4664</v>
      </c>
      <c r="E54" s="28">
        <v>4531</v>
      </c>
      <c r="F54" s="157">
        <v>4531</v>
      </c>
      <c r="G54" s="61">
        <f t="shared" ref="G54:G58" si="20">E54-D54</f>
        <v>-133</v>
      </c>
      <c r="H54" s="63">
        <f t="shared" ref="H54:H58" si="21">F54-D54</f>
        <v>-133</v>
      </c>
      <c r="I54" s="52">
        <v>98.36</v>
      </c>
      <c r="J54" s="15">
        <v>98.19</v>
      </c>
      <c r="K54" s="53">
        <v>98.19</v>
      </c>
      <c r="L54" s="61">
        <f t="shared" si="6"/>
        <v>-0.17000000000000171</v>
      </c>
      <c r="M54" s="63">
        <f t="shared" si="3"/>
        <v>-0.17000000000000171</v>
      </c>
      <c r="N54" s="9">
        <f t="shared" si="17"/>
        <v>99154</v>
      </c>
    </row>
    <row r="55" spans="1:14" x14ac:dyDescent="0.25">
      <c r="A55" s="8" t="s">
        <v>8</v>
      </c>
      <c r="B55" s="15">
        <v>99044</v>
      </c>
      <c r="C55" s="38">
        <v>0.1</v>
      </c>
      <c r="D55" s="8">
        <v>4664</v>
      </c>
      <c r="E55" s="28">
        <v>4531</v>
      </c>
      <c r="F55" s="157">
        <v>4531</v>
      </c>
      <c r="G55" s="61">
        <f t="shared" si="20"/>
        <v>-133</v>
      </c>
      <c r="H55" s="63">
        <f t="shared" si="21"/>
        <v>-133</v>
      </c>
      <c r="I55" s="52">
        <v>98.03</v>
      </c>
      <c r="J55" s="15">
        <v>97.86</v>
      </c>
      <c r="K55" s="53">
        <v>97.86</v>
      </c>
      <c r="L55" s="61">
        <f t="shared" si="6"/>
        <v>-0.17000000000000171</v>
      </c>
      <c r="M55" s="63">
        <f t="shared" si="3"/>
        <v>-0.17000000000000171</v>
      </c>
      <c r="N55" s="9">
        <f t="shared" si="17"/>
        <v>99044</v>
      </c>
    </row>
    <row r="56" spans="1:14" x14ac:dyDescent="0.25">
      <c r="A56" s="8" t="s">
        <v>8</v>
      </c>
      <c r="B56" s="15">
        <v>98564</v>
      </c>
      <c r="C56" s="38">
        <v>0.1</v>
      </c>
      <c r="D56" s="8">
        <v>5038</v>
      </c>
      <c r="E56" s="28">
        <v>4906</v>
      </c>
      <c r="F56" s="157">
        <v>4906</v>
      </c>
      <c r="G56" s="61">
        <f t="shared" si="20"/>
        <v>-132</v>
      </c>
      <c r="H56" s="63">
        <f t="shared" si="21"/>
        <v>-132</v>
      </c>
      <c r="I56" s="52">
        <v>97.39</v>
      </c>
      <c r="J56" s="15">
        <v>97.23</v>
      </c>
      <c r="K56" s="53">
        <v>97.23</v>
      </c>
      <c r="L56" s="61">
        <f t="shared" si="6"/>
        <v>-0.15999999999999659</v>
      </c>
      <c r="M56" s="63">
        <f t="shared" si="3"/>
        <v>-0.15999999999999659</v>
      </c>
      <c r="N56" s="9">
        <f t="shared" si="17"/>
        <v>98564</v>
      </c>
    </row>
    <row r="57" spans="1:14" x14ac:dyDescent="0.25">
      <c r="A57" s="8" t="s">
        <v>8</v>
      </c>
      <c r="B57" s="15">
        <v>97673</v>
      </c>
      <c r="C57" s="38">
        <v>0.1</v>
      </c>
      <c r="D57" s="8">
        <v>5038</v>
      </c>
      <c r="E57" s="28">
        <v>4906</v>
      </c>
      <c r="F57" s="157">
        <v>4906</v>
      </c>
      <c r="G57" s="61">
        <f t="shared" si="20"/>
        <v>-132</v>
      </c>
      <c r="H57" s="63">
        <f t="shared" si="21"/>
        <v>-132</v>
      </c>
      <c r="I57" s="52">
        <v>95.92</v>
      </c>
      <c r="J57" s="15">
        <v>95.76</v>
      </c>
      <c r="K57" s="53">
        <v>95.76</v>
      </c>
      <c r="L57" s="61">
        <f t="shared" si="6"/>
        <v>-0.15999999999999659</v>
      </c>
      <c r="M57" s="63">
        <f t="shared" si="3"/>
        <v>-0.15999999999999659</v>
      </c>
      <c r="N57" s="9">
        <f t="shared" si="17"/>
        <v>97673</v>
      </c>
    </row>
    <row r="58" spans="1:14" x14ac:dyDescent="0.25">
      <c r="A58" s="8" t="s">
        <v>8</v>
      </c>
      <c r="B58" s="15">
        <v>97571</v>
      </c>
      <c r="C58" s="38">
        <v>0.1</v>
      </c>
      <c r="D58" s="8">
        <v>5038</v>
      </c>
      <c r="E58" s="28">
        <v>4906</v>
      </c>
      <c r="F58" s="157">
        <v>4906</v>
      </c>
      <c r="G58" s="61">
        <f t="shared" si="20"/>
        <v>-132</v>
      </c>
      <c r="H58" s="63">
        <f t="shared" si="21"/>
        <v>-132</v>
      </c>
      <c r="I58" s="52">
        <v>95.73</v>
      </c>
      <c r="J58" s="15">
        <v>95.57</v>
      </c>
      <c r="K58" s="53">
        <v>95.57</v>
      </c>
      <c r="L58" s="61">
        <f t="shared" si="6"/>
        <v>-0.1600000000000108</v>
      </c>
      <c r="M58" s="63">
        <f t="shared" si="3"/>
        <v>-0.1600000000000108</v>
      </c>
      <c r="N58" s="9">
        <f t="shared" si="17"/>
        <v>97571</v>
      </c>
    </row>
    <row r="59" spans="1:14" x14ac:dyDescent="0.25">
      <c r="A59" s="8" t="s">
        <v>8</v>
      </c>
      <c r="B59" s="15">
        <v>97558</v>
      </c>
      <c r="C59" s="38">
        <v>0.1</v>
      </c>
      <c r="D59" s="181" t="s">
        <v>17</v>
      </c>
      <c r="E59" s="182" t="s">
        <v>251</v>
      </c>
      <c r="F59" s="183" t="s">
        <v>251</v>
      </c>
      <c r="G59" s="64"/>
      <c r="H59" s="65"/>
      <c r="I59" s="154"/>
      <c r="J59" s="155"/>
      <c r="K59" s="156"/>
      <c r="L59" s="64"/>
      <c r="M59" s="65"/>
      <c r="N59" s="9">
        <f>B59</f>
        <v>97558</v>
      </c>
    </row>
    <row r="60" spans="1:14" x14ac:dyDescent="0.25">
      <c r="A60" s="8" t="s">
        <v>8</v>
      </c>
      <c r="B60" s="15">
        <v>97546</v>
      </c>
      <c r="C60" s="38">
        <v>0.1</v>
      </c>
      <c r="D60" s="8">
        <v>5038</v>
      </c>
      <c r="E60" s="28">
        <v>4906</v>
      </c>
      <c r="F60" s="157">
        <v>4906</v>
      </c>
      <c r="G60" s="61">
        <f t="shared" ref="G60:G64" si="22">E60-D60</f>
        <v>-132</v>
      </c>
      <c r="H60" s="63">
        <f t="shared" ref="H60:H64" si="23">F60-D60</f>
        <v>-132</v>
      </c>
      <c r="I60" s="52">
        <v>95.53</v>
      </c>
      <c r="J60" s="15">
        <v>95.38</v>
      </c>
      <c r="K60" s="53">
        <v>95.38</v>
      </c>
      <c r="L60" s="61">
        <f t="shared" si="6"/>
        <v>-0.15000000000000568</v>
      </c>
      <c r="M60" s="63">
        <f t="shared" si="3"/>
        <v>-0.15000000000000568</v>
      </c>
      <c r="N60" s="9">
        <f t="shared" si="17"/>
        <v>97546</v>
      </c>
    </row>
    <row r="61" spans="1:14" x14ac:dyDescent="0.25">
      <c r="A61" s="8" t="s">
        <v>8</v>
      </c>
      <c r="B61" s="15">
        <v>97445</v>
      </c>
      <c r="C61" s="38">
        <v>0.1</v>
      </c>
      <c r="D61" s="8">
        <v>5038</v>
      </c>
      <c r="E61" s="28">
        <v>4906</v>
      </c>
      <c r="F61" s="157">
        <v>4906</v>
      </c>
      <c r="G61" s="61">
        <f t="shared" si="22"/>
        <v>-132</v>
      </c>
      <c r="H61" s="63">
        <f t="shared" si="23"/>
        <v>-132</v>
      </c>
      <c r="I61" s="52">
        <v>95.49</v>
      </c>
      <c r="J61" s="15">
        <v>95.33</v>
      </c>
      <c r="K61" s="53">
        <v>95.33</v>
      </c>
      <c r="L61" s="61">
        <f t="shared" si="6"/>
        <v>-0.15999999999999659</v>
      </c>
      <c r="M61" s="63">
        <f t="shared" si="3"/>
        <v>-0.15999999999999659</v>
      </c>
      <c r="N61" s="9">
        <f t="shared" si="17"/>
        <v>97445</v>
      </c>
    </row>
    <row r="62" spans="1:14" x14ac:dyDescent="0.25">
      <c r="A62" s="8" t="s">
        <v>8</v>
      </c>
      <c r="B62" s="15">
        <v>97054</v>
      </c>
      <c r="C62" s="38">
        <v>0.1</v>
      </c>
      <c r="D62" s="8">
        <v>5038</v>
      </c>
      <c r="E62" s="28">
        <v>4906</v>
      </c>
      <c r="F62" s="157">
        <v>4906</v>
      </c>
      <c r="G62" s="61">
        <f t="shared" si="22"/>
        <v>-132</v>
      </c>
      <c r="H62" s="63">
        <f t="shared" si="23"/>
        <v>-132</v>
      </c>
      <c r="I62" s="52">
        <v>95.21</v>
      </c>
      <c r="J62" s="15">
        <v>95.06</v>
      </c>
      <c r="K62" s="53">
        <v>95.06</v>
      </c>
      <c r="L62" s="61">
        <f t="shared" si="6"/>
        <v>-0.14999999999999147</v>
      </c>
      <c r="M62" s="63">
        <f t="shared" si="3"/>
        <v>-0.14999999999999147</v>
      </c>
      <c r="N62" s="9">
        <f t="shared" si="17"/>
        <v>97054</v>
      </c>
    </row>
    <row r="63" spans="1:14" x14ac:dyDescent="0.25">
      <c r="A63" s="8" t="s">
        <v>8</v>
      </c>
      <c r="B63" s="15">
        <v>96688</v>
      </c>
      <c r="C63" s="38">
        <v>0.1</v>
      </c>
      <c r="D63" s="8">
        <v>5038</v>
      </c>
      <c r="E63" s="28">
        <v>4906</v>
      </c>
      <c r="F63" s="157">
        <v>4906</v>
      </c>
      <c r="G63" s="61">
        <f t="shared" si="22"/>
        <v>-132</v>
      </c>
      <c r="H63" s="63">
        <f t="shared" si="23"/>
        <v>-132</v>
      </c>
      <c r="I63" s="52">
        <v>95.13</v>
      </c>
      <c r="J63" s="15">
        <v>94.98</v>
      </c>
      <c r="K63" s="53">
        <v>94.98</v>
      </c>
      <c r="L63" s="61">
        <f t="shared" si="6"/>
        <v>-0.14999999999999147</v>
      </c>
      <c r="M63" s="63">
        <f t="shared" si="3"/>
        <v>-0.14999999999999147</v>
      </c>
      <c r="N63" s="9">
        <f t="shared" si="17"/>
        <v>96688</v>
      </c>
    </row>
    <row r="64" spans="1:14" x14ac:dyDescent="0.25">
      <c r="A64" s="8" t="s">
        <v>8</v>
      </c>
      <c r="B64" s="15">
        <v>96586</v>
      </c>
      <c r="C64" s="38">
        <v>0.1</v>
      </c>
      <c r="D64" s="8">
        <v>5038</v>
      </c>
      <c r="E64" s="28">
        <v>4906</v>
      </c>
      <c r="F64" s="157">
        <v>4906</v>
      </c>
      <c r="G64" s="61">
        <f t="shared" si="22"/>
        <v>-132</v>
      </c>
      <c r="H64" s="63">
        <f t="shared" si="23"/>
        <v>-132</v>
      </c>
      <c r="I64" s="52">
        <v>95.1</v>
      </c>
      <c r="J64" s="15">
        <v>94.95</v>
      </c>
      <c r="K64" s="53">
        <v>94.95</v>
      </c>
      <c r="L64" s="61">
        <f t="shared" si="6"/>
        <v>-0.14999999999999147</v>
      </c>
      <c r="M64" s="63">
        <f t="shared" si="3"/>
        <v>-0.14999999999999147</v>
      </c>
      <c r="N64" s="9">
        <f t="shared" si="17"/>
        <v>96586</v>
      </c>
    </row>
    <row r="65" spans="1:14" x14ac:dyDescent="0.25">
      <c r="A65" s="8" t="s">
        <v>8</v>
      </c>
      <c r="B65" s="15">
        <v>96552.5</v>
      </c>
      <c r="C65" s="38">
        <v>0.1</v>
      </c>
      <c r="D65" s="181" t="s">
        <v>23</v>
      </c>
      <c r="E65" s="182" t="s">
        <v>251</v>
      </c>
      <c r="F65" s="183" t="s">
        <v>251</v>
      </c>
      <c r="G65" s="64"/>
      <c r="H65" s="65"/>
      <c r="I65" s="154"/>
      <c r="J65" s="155"/>
      <c r="K65" s="156"/>
      <c r="L65" s="64"/>
      <c r="M65" s="65"/>
      <c r="N65" s="9">
        <f t="shared" si="17"/>
        <v>96552.5</v>
      </c>
    </row>
    <row r="66" spans="1:14" x14ac:dyDescent="0.25">
      <c r="A66" s="8" t="s">
        <v>8</v>
      </c>
      <c r="B66" s="15">
        <v>96514</v>
      </c>
      <c r="C66" s="38">
        <v>0.1</v>
      </c>
      <c r="D66" s="8">
        <v>5038</v>
      </c>
      <c r="E66" s="28">
        <v>4906</v>
      </c>
      <c r="F66" s="157">
        <v>4906</v>
      </c>
      <c r="G66" s="61">
        <f t="shared" ref="G66:G67" si="24">E66-D66</f>
        <v>-132</v>
      </c>
      <c r="H66" s="63">
        <f t="shared" ref="H66:H67" si="25">F66-D66</f>
        <v>-132</v>
      </c>
      <c r="I66" s="52">
        <v>95.06</v>
      </c>
      <c r="J66" s="15">
        <v>94.91</v>
      </c>
      <c r="K66" s="53">
        <v>94.91</v>
      </c>
      <c r="L66" s="61">
        <f t="shared" si="6"/>
        <v>-0.15000000000000568</v>
      </c>
      <c r="M66" s="63">
        <f t="shared" si="3"/>
        <v>-0.15000000000000568</v>
      </c>
      <c r="N66" s="9">
        <f t="shared" si="17"/>
        <v>96514</v>
      </c>
    </row>
    <row r="67" spans="1:14" x14ac:dyDescent="0.25">
      <c r="A67" s="8" t="s">
        <v>8</v>
      </c>
      <c r="B67" s="15">
        <v>96459</v>
      </c>
      <c r="C67" s="38">
        <v>0.1</v>
      </c>
      <c r="D67" s="8">
        <v>5109</v>
      </c>
      <c r="E67" s="28">
        <v>4977</v>
      </c>
      <c r="F67" s="157">
        <v>4977</v>
      </c>
      <c r="G67" s="61">
        <f t="shared" si="24"/>
        <v>-132</v>
      </c>
      <c r="H67" s="63">
        <f t="shared" si="25"/>
        <v>-132</v>
      </c>
      <c r="I67" s="52">
        <v>94.97</v>
      </c>
      <c r="J67" s="15">
        <v>94.82</v>
      </c>
      <c r="K67" s="53">
        <v>94.82</v>
      </c>
      <c r="L67" s="61">
        <f t="shared" si="6"/>
        <v>-0.15000000000000568</v>
      </c>
      <c r="M67" s="63">
        <f t="shared" si="3"/>
        <v>-0.15000000000000568</v>
      </c>
      <c r="N67" s="9">
        <f t="shared" si="17"/>
        <v>96459</v>
      </c>
    </row>
    <row r="68" spans="1:14" x14ac:dyDescent="0.25">
      <c r="A68" s="8" t="s">
        <v>8</v>
      </c>
      <c r="B68" s="15">
        <v>96380.5</v>
      </c>
      <c r="C68" s="38">
        <v>0.1</v>
      </c>
      <c r="D68" s="181" t="s">
        <v>24</v>
      </c>
      <c r="E68" s="182" t="s">
        <v>251</v>
      </c>
      <c r="F68" s="183" t="s">
        <v>251</v>
      </c>
      <c r="G68" s="62"/>
      <c r="H68" s="65"/>
      <c r="I68" s="154"/>
      <c r="J68" s="155"/>
      <c r="K68" s="156"/>
      <c r="L68" s="62"/>
      <c r="M68" s="65"/>
      <c r="N68" s="9">
        <f t="shared" si="17"/>
        <v>96380.5</v>
      </c>
    </row>
    <row r="69" spans="1:14" x14ac:dyDescent="0.25">
      <c r="A69" s="8" t="s">
        <v>8</v>
      </c>
      <c r="B69" s="15">
        <v>96298</v>
      </c>
      <c r="C69" s="38">
        <v>0.1</v>
      </c>
      <c r="D69" s="8">
        <v>5109</v>
      </c>
      <c r="E69" s="28">
        <v>4977</v>
      </c>
      <c r="F69" s="157">
        <v>4977</v>
      </c>
      <c r="G69" s="61">
        <f t="shared" ref="G69:G70" si="26">E69-D69</f>
        <v>-132</v>
      </c>
      <c r="H69" s="63">
        <f t="shared" ref="H69:H70" si="27">F69-D69</f>
        <v>-132</v>
      </c>
      <c r="I69" s="52">
        <v>94.82</v>
      </c>
      <c r="J69" s="15">
        <v>94.67</v>
      </c>
      <c r="K69" s="53">
        <v>94.67</v>
      </c>
      <c r="L69" s="61">
        <f t="shared" si="6"/>
        <v>-0.14999999999999147</v>
      </c>
      <c r="M69" s="63">
        <f t="shared" ref="M69:M86" si="28">K69-I69</f>
        <v>-0.14999999999999147</v>
      </c>
      <c r="N69" s="9">
        <f t="shared" si="17"/>
        <v>96298</v>
      </c>
    </row>
    <row r="70" spans="1:14" x14ac:dyDescent="0.25">
      <c r="A70" s="8" t="s">
        <v>8</v>
      </c>
      <c r="B70" s="15">
        <v>96244</v>
      </c>
      <c r="C70" s="38">
        <v>0.1</v>
      </c>
      <c r="D70" s="8">
        <v>5109</v>
      </c>
      <c r="E70" s="28">
        <v>4977</v>
      </c>
      <c r="F70" s="157">
        <v>4977</v>
      </c>
      <c r="G70" s="61">
        <f t="shared" si="26"/>
        <v>-132</v>
      </c>
      <c r="H70" s="63">
        <f t="shared" si="27"/>
        <v>-132</v>
      </c>
      <c r="I70" s="52">
        <v>94.7</v>
      </c>
      <c r="J70" s="15">
        <v>94.55</v>
      </c>
      <c r="K70" s="53">
        <v>94.55</v>
      </c>
      <c r="L70" s="61">
        <f t="shared" si="6"/>
        <v>-0.15000000000000568</v>
      </c>
      <c r="M70" s="63">
        <f t="shared" si="28"/>
        <v>-0.15000000000000568</v>
      </c>
      <c r="N70" s="9">
        <f t="shared" si="17"/>
        <v>96244</v>
      </c>
    </row>
    <row r="71" spans="1:14" x14ac:dyDescent="0.25">
      <c r="A71" s="8" t="s">
        <v>8</v>
      </c>
      <c r="B71" s="15">
        <v>96210.5</v>
      </c>
      <c r="C71" s="38">
        <v>0.1</v>
      </c>
      <c r="D71" s="181" t="s">
        <v>25</v>
      </c>
      <c r="E71" s="182" t="s">
        <v>251</v>
      </c>
      <c r="F71" s="183" t="s">
        <v>251</v>
      </c>
      <c r="G71" s="64"/>
      <c r="H71" s="65"/>
      <c r="I71" s="154"/>
      <c r="J71" s="155"/>
      <c r="K71" s="156"/>
      <c r="L71" s="64"/>
      <c r="M71" s="65"/>
      <c r="N71" s="9">
        <f t="shared" si="17"/>
        <v>96210.5</v>
      </c>
    </row>
    <row r="72" spans="1:14" x14ac:dyDescent="0.25">
      <c r="A72" s="8" t="s">
        <v>8</v>
      </c>
      <c r="B72" s="15">
        <v>96176</v>
      </c>
      <c r="C72" s="38">
        <v>0.1</v>
      </c>
      <c r="D72" s="8">
        <v>5109</v>
      </c>
      <c r="E72" s="28">
        <v>4977</v>
      </c>
      <c r="F72" s="157">
        <v>4977</v>
      </c>
      <c r="G72" s="61">
        <f t="shared" ref="G72:G82" si="29">E72-D72</f>
        <v>-132</v>
      </c>
      <c r="H72" s="63">
        <f t="shared" ref="H72:H83" si="30">F72-D72</f>
        <v>-132</v>
      </c>
      <c r="I72" s="52">
        <v>94.77</v>
      </c>
      <c r="J72" s="15">
        <v>94.62</v>
      </c>
      <c r="K72" s="53">
        <v>94.62</v>
      </c>
      <c r="L72" s="61">
        <f t="shared" si="6"/>
        <v>-0.14999999999999147</v>
      </c>
      <c r="M72" s="63">
        <f t="shared" si="28"/>
        <v>-0.14999999999999147</v>
      </c>
      <c r="N72" s="9">
        <f t="shared" si="17"/>
        <v>96176</v>
      </c>
    </row>
    <row r="73" spans="1:14" x14ac:dyDescent="0.25">
      <c r="A73" s="27" t="s">
        <v>8</v>
      </c>
      <c r="B73" s="92">
        <v>96077</v>
      </c>
      <c r="C73" s="38">
        <v>0.1</v>
      </c>
      <c r="D73" s="8">
        <v>4520</v>
      </c>
      <c r="E73" s="28">
        <v>4225</v>
      </c>
      <c r="F73" s="157">
        <v>4225</v>
      </c>
      <c r="G73" s="61">
        <f t="shared" si="29"/>
        <v>-295</v>
      </c>
      <c r="H73" s="63">
        <f t="shared" si="30"/>
        <v>-295</v>
      </c>
      <c r="I73" s="52">
        <v>94.76</v>
      </c>
      <c r="J73" s="15">
        <v>94.62</v>
      </c>
      <c r="K73" s="53">
        <v>94.62</v>
      </c>
      <c r="L73" s="61">
        <f t="shared" si="6"/>
        <v>-0.14000000000000057</v>
      </c>
      <c r="M73" s="63">
        <f t="shared" si="28"/>
        <v>-0.14000000000000057</v>
      </c>
      <c r="N73" s="9">
        <f t="shared" si="17"/>
        <v>96077</v>
      </c>
    </row>
    <row r="74" spans="1:14" ht="15" customHeight="1" x14ac:dyDescent="0.25">
      <c r="A74" s="8" t="s">
        <v>8</v>
      </c>
      <c r="B74" s="15">
        <v>95826.7</v>
      </c>
      <c r="C74" s="38">
        <v>0.1</v>
      </c>
      <c r="D74" s="8">
        <v>4520</v>
      </c>
      <c r="E74" s="28">
        <v>4225</v>
      </c>
      <c r="F74" s="157">
        <v>4225</v>
      </c>
      <c r="G74" s="61">
        <f t="shared" si="29"/>
        <v>-295</v>
      </c>
      <c r="H74" s="63">
        <f t="shared" si="30"/>
        <v>-295</v>
      </c>
      <c r="I74" s="52">
        <v>94.72</v>
      </c>
      <c r="J74" s="15">
        <v>94.58</v>
      </c>
      <c r="K74" s="53">
        <v>94.58</v>
      </c>
      <c r="L74" s="61">
        <f t="shared" ref="L74:L82" si="31">J74-I74</f>
        <v>-0.14000000000000057</v>
      </c>
      <c r="M74" s="63">
        <f t="shared" si="28"/>
        <v>-0.14000000000000057</v>
      </c>
      <c r="N74" s="9">
        <f t="shared" si="17"/>
        <v>95826.7</v>
      </c>
    </row>
    <row r="75" spans="1:14" ht="15" customHeight="1" x14ac:dyDescent="0.25">
      <c r="A75" s="8" t="s">
        <v>8</v>
      </c>
      <c r="B75" s="15">
        <v>95629</v>
      </c>
      <c r="C75" s="38">
        <v>0.1</v>
      </c>
      <c r="D75" s="8">
        <v>4520</v>
      </c>
      <c r="E75" s="28">
        <v>4225</v>
      </c>
      <c r="F75" s="157">
        <v>4225</v>
      </c>
      <c r="G75" s="61">
        <f t="shared" si="29"/>
        <v>-295</v>
      </c>
      <c r="H75" s="63">
        <f t="shared" si="30"/>
        <v>-295</v>
      </c>
      <c r="I75" s="52">
        <v>94.68</v>
      </c>
      <c r="J75" s="15">
        <v>94.55</v>
      </c>
      <c r="K75" s="53">
        <v>94.55</v>
      </c>
      <c r="L75" s="61">
        <f t="shared" si="31"/>
        <v>-0.13000000000000966</v>
      </c>
      <c r="M75" s="63">
        <f t="shared" si="28"/>
        <v>-0.13000000000000966</v>
      </c>
      <c r="N75" s="9">
        <f t="shared" si="17"/>
        <v>95629</v>
      </c>
    </row>
    <row r="76" spans="1:14" ht="15" customHeight="1" x14ac:dyDescent="0.25">
      <c r="A76" s="8" t="s">
        <v>8</v>
      </c>
      <c r="B76" s="15">
        <v>95449.5</v>
      </c>
      <c r="C76" s="38">
        <v>0.1</v>
      </c>
      <c r="D76" s="8">
        <v>4520</v>
      </c>
      <c r="E76" s="28">
        <v>4225</v>
      </c>
      <c r="F76" s="157">
        <v>4225</v>
      </c>
      <c r="G76" s="61">
        <f t="shared" si="29"/>
        <v>-295</v>
      </c>
      <c r="H76" s="63">
        <f t="shared" si="30"/>
        <v>-295</v>
      </c>
      <c r="I76" s="52">
        <v>94.65</v>
      </c>
      <c r="J76" s="15">
        <v>94.52</v>
      </c>
      <c r="K76" s="53">
        <v>94.52</v>
      </c>
      <c r="L76" s="61">
        <f t="shared" si="31"/>
        <v>-0.13000000000000966</v>
      </c>
      <c r="M76" s="63">
        <f t="shared" si="28"/>
        <v>-0.13000000000000966</v>
      </c>
      <c r="N76" s="9">
        <f t="shared" si="17"/>
        <v>95449.5</v>
      </c>
    </row>
    <row r="77" spans="1:14" ht="15" customHeight="1" x14ac:dyDescent="0.25">
      <c r="A77" s="8" t="s">
        <v>8</v>
      </c>
      <c r="B77" s="15">
        <v>95294.1</v>
      </c>
      <c r="C77" s="38">
        <v>0.1</v>
      </c>
      <c r="D77" s="8">
        <v>4520</v>
      </c>
      <c r="E77" s="28">
        <v>4225</v>
      </c>
      <c r="F77" s="157">
        <v>4225</v>
      </c>
      <c r="G77" s="61">
        <f t="shared" si="29"/>
        <v>-295</v>
      </c>
      <c r="H77" s="63">
        <f t="shared" si="30"/>
        <v>-295</v>
      </c>
      <c r="I77" s="52">
        <v>94.63</v>
      </c>
      <c r="J77" s="15">
        <v>94.5</v>
      </c>
      <c r="K77" s="53">
        <v>94.5</v>
      </c>
      <c r="L77" s="61">
        <f t="shared" si="31"/>
        <v>-0.12999999999999545</v>
      </c>
      <c r="M77" s="63">
        <f t="shared" si="28"/>
        <v>-0.12999999999999545</v>
      </c>
      <c r="N77" s="9">
        <f t="shared" si="17"/>
        <v>95294.1</v>
      </c>
    </row>
    <row r="78" spans="1:14" ht="15" customHeight="1" x14ac:dyDescent="0.25">
      <c r="A78" s="8" t="s">
        <v>8</v>
      </c>
      <c r="B78" s="15">
        <v>95027.6</v>
      </c>
      <c r="C78" s="38">
        <v>0.1</v>
      </c>
      <c r="D78" s="8">
        <v>4520</v>
      </c>
      <c r="E78" s="28">
        <v>4225</v>
      </c>
      <c r="F78" s="157">
        <v>4225</v>
      </c>
      <c r="G78" s="61">
        <f t="shared" si="29"/>
        <v>-295</v>
      </c>
      <c r="H78" s="63">
        <f t="shared" si="30"/>
        <v>-295</v>
      </c>
      <c r="I78" s="52">
        <v>94.58</v>
      </c>
      <c r="J78" s="15">
        <v>94.46</v>
      </c>
      <c r="K78" s="53">
        <v>94.46</v>
      </c>
      <c r="L78" s="61">
        <f t="shared" si="31"/>
        <v>-0.12000000000000455</v>
      </c>
      <c r="M78" s="63">
        <f t="shared" si="28"/>
        <v>-0.12000000000000455</v>
      </c>
      <c r="N78" s="9">
        <f t="shared" si="17"/>
        <v>95027.6</v>
      </c>
    </row>
    <row r="79" spans="1:14" ht="15" customHeight="1" x14ac:dyDescent="0.25">
      <c r="A79" s="8" t="s">
        <v>8</v>
      </c>
      <c r="B79" s="15">
        <v>94745.39</v>
      </c>
      <c r="C79" s="38">
        <v>0.1</v>
      </c>
      <c r="D79" s="8">
        <v>4520</v>
      </c>
      <c r="E79" s="28">
        <v>4225</v>
      </c>
      <c r="F79" s="157">
        <v>4225</v>
      </c>
      <c r="G79" s="61">
        <f t="shared" si="29"/>
        <v>-295</v>
      </c>
      <c r="H79" s="63">
        <f t="shared" si="30"/>
        <v>-295</v>
      </c>
      <c r="I79" s="52">
        <v>94.54</v>
      </c>
      <c r="J79" s="15">
        <v>94.42</v>
      </c>
      <c r="K79" s="53">
        <v>94.42</v>
      </c>
      <c r="L79" s="61">
        <f t="shared" si="31"/>
        <v>-0.12000000000000455</v>
      </c>
      <c r="M79" s="63">
        <f t="shared" si="28"/>
        <v>-0.12000000000000455</v>
      </c>
      <c r="N79" s="9">
        <f t="shared" si="17"/>
        <v>94745.39</v>
      </c>
    </row>
    <row r="80" spans="1:14" ht="15" customHeight="1" x14ac:dyDescent="0.25">
      <c r="A80" s="8" t="s">
        <v>8</v>
      </c>
      <c r="B80" s="15">
        <v>94536.7</v>
      </c>
      <c r="C80" s="38">
        <v>0.1</v>
      </c>
      <c r="D80" s="8">
        <v>8125</v>
      </c>
      <c r="E80" s="28">
        <v>7950</v>
      </c>
      <c r="F80" s="157">
        <v>7950</v>
      </c>
      <c r="G80" s="61">
        <f t="shared" si="29"/>
        <v>-175</v>
      </c>
      <c r="H80" s="63">
        <f t="shared" si="30"/>
        <v>-175</v>
      </c>
      <c r="I80" s="52">
        <v>94.24</v>
      </c>
      <c r="J80" s="15">
        <v>94.12</v>
      </c>
      <c r="K80" s="53">
        <v>94.12</v>
      </c>
      <c r="L80" s="61">
        <f t="shared" si="31"/>
        <v>-0.11999999999999034</v>
      </c>
      <c r="M80" s="63">
        <f t="shared" si="28"/>
        <v>-0.11999999999999034</v>
      </c>
      <c r="N80" s="9">
        <f t="shared" si="17"/>
        <v>94536.7</v>
      </c>
    </row>
    <row r="81" spans="1:14" ht="15" customHeight="1" x14ac:dyDescent="0.25">
      <c r="A81" s="8" t="s">
        <v>8</v>
      </c>
      <c r="B81" s="15">
        <v>94345.79</v>
      </c>
      <c r="C81" s="38">
        <v>0.1</v>
      </c>
      <c r="D81" s="8">
        <v>8125</v>
      </c>
      <c r="E81" s="28">
        <v>7950</v>
      </c>
      <c r="F81" s="157">
        <v>7950</v>
      </c>
      <c r="G81" s="61">
        <f t="shared" si="29"/>
        <v>-175</v>
      </c>
      <c r="H81" s="63">
        <f t="shared" si="30"/>
        <v>-175</v>
      </c>
      <c r="I81" s="52">
        <v>94.33</v>
      </c>
      <c r="J81" s="15">
        <v>94.21</v>
      </c>
      <c r="K81" s="53">
        <v>94.21</v>
      </c>
      <c r="L81" s="61">
        <f t="shared" si="31"/>
        <v>-0.12000000000000455</v>
      </c>
      <c r="M81" s="63">
        <f t="shared" si="28"/>
        <v>-0.12000000000000455</v>
      </c>
      <c r="N81" s="9">
        <f t="shared" si="17"/>
        <v>94345.79</v>
      </c>
    </row>
    <row r="82" spans="1:14" ht="15" customHeight="1" x14ac:dyDescent="0.25">
      <c r="A82" s="8" t="s">
        <v>8</v>
      </c>
      <c r="B82" s="15">
        <v>94197.2</v>
      </c>
      <c r="C82" s="38">
        <v>0.1</v>
      </c>
      <c r="D82" s="8">
        <v>8125</v>
      </c>
      <c r="E82" s="28">
        <v>7950</v>
      </c>
      <c r="F82" s="157">
        <v>7950</v>
      </c>
      <c r="G82" s="61">
        <f t="shared" si="29"/>
        <v>-175</v>
      </c>
      <c r="H82" s="63">
        <f t="shared" si="30"/>
        <v>-175</v>
      </c>
      <c r="I82" s="52">
        <v>94.33</v>
      </c>
      <c r="J82" s="15">
        <v>94.2</v>
      </c>
      <c r="K82" s="53">
        <v>94.2</v>
      </c>
      <c r="L82" s="61">
        <f t="shared" si="31"/>
        <v>-0.12999999999999545</v>
      </c>
      <c r="M82" s="63">
        <f t="shared" si="28"/>
        <v>-0.12999999999999545</v>
      </c>
      <c r="N82" s="9">
        <f t="shared" si="17"/>
        <v>94197.2</v>
      </c>
    </row>
    <row r="83" spans="1:14" ht="15" customHeight="1" x14ac:dyDescent="0.25">
      <c r="A83" s="27" t="s">
        <v>8</v>
      </c>
      <c r="B83" s="92">
        <v>94064.6</v>
      </c>
      <c r="C83" s="38">
        <v>0.1</v>
      </c>
      <c r="D83" s="27">
        <v>8125</v>
      </c>
      <c r="E83" s="124">
        <v>7950</v>
      </c>
      <c r="F83" s="125">
        <v>7950</v>
      </c>
      <c r="G83" s="61">
        <f>E83-D83</f>
        <v>-175</v>
      </c>
      <c r="H83" s="126">
        <f t="shared" si="30"/>
        <v>-175</v>
      </c>
      <c r="I83" s="127">
        <v>94.33</v>
      </c>
      <c r="J83" s="92">
        <v>94.21</v>
      </c>
      <c r="K83" s="128">
        <v>94.21</v>
      </c>
      <c r="L83" s="61">
        <f>J83-I83</f>
        <v>-0.12000000000000455</v>
      </c>
      <c r="M83" s="126">
        <f t="shared" si="28"/>
        <v>-0.12000000000000455</v>
      </c>
      <c r="N83" s="9">
        <f t="shared" si="17"/>
        <v>94064.6</v>
      </c>
    </row>
    <row r="84" spans="1:14" x14ac:dyDescent="0.25">
      <c r="A84" s="8" t="s">
        <v>241</v>
      </c>
      <c r="B84" s="123">
        <v>93748.7</v>
      </c>
      <c r="C84" s="38">
        <v>0.1</v>
      </c>
      <c r="D84" s="8">
        <v>8061</v>
      </c>
      <c r="E84" s="123">
        <v>7917</v>
      </c>
      <c r="F84" s="129">
        <v>7917</v>
      </c>
      <c r="G84" s="61">
        <f t="shared" ref="G84:G86" si="32">E84-D84</f>
        <v>-144</v>
      </c>
      <c r="H84" s="126">
        <f>F84-D84</f>
        <v>-144</v>
      </c>
      <c r="I84" s="52">
        <v>94.3</v>
      </c>
      <c r="J84" s="15">
        <v>94.18</v>
      </c>
      <c r="K84" s="53">
        <v>94.18</v>
      </c>
      <c r="L84" s="8">
        <f t="shared" ref="L84:L86" si="33">J84-I84</f>
        <v>-0.11999999999999034</v>
      </c>
      <c r="M84" s="129">
        <f t="shared" si="28"/>
        <v>-0.11999999999999034</v>
      </c>
    </row>
    <row r="85" spans="1:14" x14ac:dyDescent="0.25">
      <c r="A85" s="8" t="s">
        <v>241</v>
      </c>
      <c r="B85" s="123">
        <v>93630</v>
      </c>
      <c r="C85" s="38">
        <v>0.1</v>
      </c>
      <c r="D85" s="8">
        <v>8061</v>
      </c>
      <c r="E85" s="123">
        <v>7917</v>
      </c>
      <c r="F85" s="129">
        <v>7917</v>
      </c>
      <c r="G85" s="61">
        <f t="shared" si="32"/>
        <v>-144</v>
      </c>
      <c r="H85" s="126">
        <f t="shared" ref="H85:H86" si="34">F85-D85</f>
        <v>-144</v>
      </c>
      <c r="I85" s="52">
        <v>94.18</v>
      </c>
      <c r="J85" s="15">
        <v>94.06</v>
      </c>
      <c r="K85" s="53">
        <v>94.06</v>
      </c>
      <c r="L85" s="8">
        <f t="shared" si="33"/>
        <v>-0.12000000000000455</v>
      </c>
      <c r="M85" s="129">
        <f t="shared" si="28"/>
        <v>-0.12000000000000455</v>
      </c>
    </row>
    <row r="86" spans="1:14" x14ac:dyDescent="0.25">
      <c r="A86" s="8" t="s">
        <v>241</v>
      </c>
      <c r="B86" s="123">
        <v>93534</v>
      </c>
      <c r="C86" s="38">
        <v>0.1</v>
      </c>
      <c r="D86" s="8">
        <v>8061</v>
      </c>
      <c r="E86" s="123">
        <v>7917</v>
      </c>
      <c r="F86" s="129">
        <v>7917</v>
      </c>
      <c r="G86" s="61">
        <f t="shared" si="32"/>
        <v>-144</v>
      </c>
      <c r="H86" s="126">
        <f t="shared" si="34"/>
        <v>-144</v>
      </c>
      <c r="I86" s="52">
        <v>93.81</v>
      </c>
      <c r="J86" s="15">
        <v>93.7</v>
      </c>
      <c r="K86" s="53">
        <v>93.7</v>
      </c>
      <c r="L86" s="8">
        <f t="shared" si="33"/>
        <v>-0.10999999999999943</v>
      </c>
      <c r="M86" s="129">
        <f t="shared" si="28"/>
        <v>-0.10999999999999943</v>
      </c>
    </row>
    <row r="87" spans="1:14" x14ac:dyDescent="0.25">
      <c r="A87" s="8" t="s">
        <v>241</v>
      </c>
      <c r="B87" s="123">
        <v>93477</v>
      </c>
      <c r="C87" s="38">
        <v>0.1</v>
      </c>
      <c r="D87" s="181" t="s">
        <v>242</v>
      </c>
      <c r="E87" s="182" t="s">
        <v>251</v>
      </c>
      <c r="F87" s="183" t="s">
        <v>251</v>
      </c>
      <c r="G87" s="64"/>
      <c r="H87" s="65"/>
      <c r="I87" s="154"/>
      <c r="J87" s="155"/>
      <c r="K87" s="156"/>
      <c r="L87" s="64"/>
      <c r="M87" s="65"/>
    </row>
    <row r="88" spans="1:14" x14ac:dyDescent="0.25">
      <c r="A88" s="8" t="s">
        <v>241</v>
      </c>
      <c r="B88" s="123">
        <v>93419</v>
      </c>
      <c r="C88" s="38">
        <v>0.1</v>
      </c>
      <c r="D88" s="8">
        <v>8061</v>
      </c>
      <c r="E88" s="123">
        <v>7917</v>
      </c>
      <c r="F88" s="129">
        <v>7917</v>
      </c>
      <c r="G88" s="61">
        <f t="shared" ref="G88:G92" si="35">E88-D88</f>
        <v>-144</v>
      </c>
      <c r="H88" s="126">
        <f t="shared" ref="H88:H92" si="36">F88-D88</f>
        <v>-144</v>
      </c>
      <c r="I88" s="52">
        <v>93.62</v>
      </c>
      <c r="J88" s="15">
        <v>93.51</v>
      </c>
      <c r="K88" s="53">
        <v>93.51</v>
      </c>
      <c r="L88" s="8">
        <f t="shared" ref="L88:L92" si="37">J88-I88</f>
        <v>-0.10999999999999943</v>
      </c>
      <c r="M88" s="129">
        <f t="shared" ref="M88:M92" si="38">K88-I88</f>
        <v>-0.10999999999999943</v>
      </c>
    </row>
    <row r="89" spans="1:14" x14ac:dyDescent="0.25">
      <c r="A89" s="8" t="s">
        <v>241</v>
      </c>
      <c r="B89" s="123">
        <v>93320</v>
      </c>
      <c r="C89" s="38">
        <v>0.1</v>
      </c>
      <c r="D89" s="8">
        <v>8061</v>
      </c>
      <c r="E89" s="123">
        <v>7917</v>
      </c>
      <c r="F89" s="129">
        <v>7917</v>
      </c>
      <c r="G89" s="61">
        <f t="shared" si="35"/>
        <v>-144</v>
      </c>
      <c r="H89" s="126">
        <f t="shared" si="36"/>
        <v>-144</v>
      </c>
      <c r="I89" s="52">
        <v>93.61</v>
      </c>
      <c r="J89" s="15">
        <v>93.5</v>
      </c>
      <c r="K89" s="53">
        <v>93.5</v>
      </c>
      <c r="L89" s="8">
        <f t="shared" si="37"/>
        <v>-0.10999999999999943</v>
      </c>
      <c r="M89" s="129">
        <f t="shared" si="38"/>
        <v>-0.10999999999999943</v>
      </c>
    </row>
    <row r="90" spans="1:14" x14ac:dyDescent="0.25">
      <c r="A90" s="8" t="s">
        <v>241</v>
      </c>
      <c r="B90" s="123">
        <v>92851</v>
      </c>
      <c r="C90" s="38">
        <v>0.1</v>
      </c>
      <c r="D90" s="8">
        <v>8061</v>
      </c>
      <c r="E90" s="123">
        <v>7917</v>
      </c>
      <c r="F90" s="129">
        <v>7917</v>
      </c>
      <c r="G90" s="61">
        <f t="shared" si="35"/>
        <v>-144</v>
      </c>
      <c r="H90" s="126">
        <f t="shared" si="36"/>
        <v>-144</v>
      </c>
      <c r="I90" s="52">
        <v>93.36</v>
      </c>
      <c r="J90" s="15">
        <v>93.25</v>
      </c>
      <c r="K90" s="53">
        <v>93.25</v>
      </c>
      <c r="L90" s="8">
        <f t="shared" si="37"/>
        <v>-0.10999999999999943</v>
      </c>
      <c r="M90" s="129">
        <f t="shared" si="38"/>
        <v>-0.10999999999999943</v>
      </c>
    </row>
    <row r="91" spans="1:14" x14ac:dyDescent="0.25">
      <c r="A91" s="8" t="s">
        <v>241</v>
      </c>
      <c r="B91" s="123">
        <v>92147</v>
      </c>
      <c r="C91" s="38">
        <v>0.1</v>
      </c>
      <c r="D91" s="8">
        <v>8061</v>
      </c>
      <c r="E91" s="123">
        <v>7917</v>
      </c>
      <c r="F91" s="129">
        <v>7917</v>
      </c>
      <c r="G91" s="61">
        <f t="shared" si="35"/>
        <v>-144</v>
      </c>
      <c r="H91" s="126">
        <f t="shared" si="36"/>
        <v>-144</v>
      </c>
      <c r="I91" s="52">
        <v>93.01</v>
      </c>
      <c r="J91" s="15">
        <v>92.9</v>
      </c>
      <c r="K91" s="53">
        <v>92.9</v>
      </c>
      <c r="L91" s="8">
        <f t="shared" si="37"/>
        <v>-0.10999999999999943</v>
      </c>
      <c r="M91" s="129">
        <f t="shared" si="38"/>
        <v>-0.10999999999999943</v>
      </c>
    </row>
    <row r="92" spans="1:14" x14ac:dyDescent="0.25">
      <c r="A92" s="8" t="s">
        <v>241</v>
      </c>
      <c r="B92" s="123">
        <v>91972</v>
      </c>
      <c r="C92" s="38">
        <v>0.1</v>
      </c>
      <c r="D92" s="8">
        <v>8061</v>
      </c>
      <c r="E92" s="123">
        <v>7917</v>
      </c>
      <c r="F92" s="129">
        <v>7917</v>
      </c>
      <c r="G92" s="61">
        <f t="shared" si="35"/>
        <v>-144</v>
      </c>
      <c r="H92" s="126">
        <f t="shared" si="36"/>
        <v>-144</v>
      </c>
      <c r="I92" s="52">
        <v>92.93</v>
      </c>
      <c r="J92" s="15">
        <v>92.82</v>
      </c>
      <c r="K92" s="53">
        <v>92.82</v>
      </c>
      <c r="L92" s="8">
        <f t="shared" si="37"/>
        <v>-0.11000000000001364</v>
      </c>
      <c r="M92" s="129">
        <f t="shared" si="38"/>
        <v>-0.11000000000001364</v>
      </c>
    </row>
    <row r="93" spans="1:14" x14ac:dyDescent="0.25">
      <c r="A93" s="8" t="s">
        <v>241</v>
      </c>
      <c r="B93" s="123">
        <v>91947.5</v>
      </c>
      <c r="C93" s="38">
        <v>0.1</v>
      </c>
      <c r="D93" s="181" t="s">
        <v>243</v>
      </c>
      <c r="E93" s="182" t="s">
        <v>251</v>
      </c>
      <c r="F93" s="183" t="s">
        <v>251</v>
      </c>
      <c r="G93" s="64"/>
      <c r="H93" s="65"/>
      <c r="I93" s="154"/>
      <c r="J93" s="155"/>
      <c r="K93" s="156"/>
      <c r="L93" s="64"/>
      <c r="M93" s="65"/>
    </row>
    <row r="94" spans="1:14" x14ac:dyDescent="0.25">
      <c r="A94" s="8" t="s">
        <v>241</v>
      </c>
      <c r="B94" s="123">
        <v>91923</v>
      </c>
      <c r="C94" s="38">
        <v>0.1</v>
      </c>
      <c r="D94" s="8">
        <v>8061</v>
      </c>
      <c r="E94" s="123">
        <v>7917</v>
      </c>
      <c r="F94" s="129">
        <v>7917</v>
      </c>
      <c r="G94" s="61">
        <f t="shared" ref="G94:G96" si="39">E94-D94</f>
        <v>-144</v>
      </c>
      <c r="H94" s="126">
        <f t="shared" ref="H94:H96" si="40">F94-D94</f>
        <v>-144</v>
      </c>
      <c r="I94" s="52">
        <v>92.8</v>
      </c>
      <c r="J94" s="15">
        <v>92.7</v>
      </c>
      <c r="K94" s="53">
        <v>92.7</v>
      </c>
      <c r="L94" s="8">
        <f t="shared" ref="L94:L96" si="41">J94-I94</f>
        <v>-9.9999999999994316E-2</v>
      </c>
      <c r="M94" s="129">
        <f t="shared" ref="M94:M96" si="42">K94-I94</f>
        <v>-9.9999999999994316E-2</v>
      </c>
    </row>
    <row r="95" spans="1:14" x14ac:dyDescent="0.25">
      <c r="A95" s="8" t="s">
        <v>241</v>
      </c>
      <c r="B95" s="123">
        <v>91823</v>
      </c>
      <c r="C95" s="38">
        <v>0.1</v>
      </c>
      <c r="D95" s="8">
        <v>8061</v>
      </c>
      <c r="E95" s="123">
        <v>7917</v>
      </c>
      <c r="F95" s="129">
        <v>7917</v>
      </c>
      <c r="G95" s="61">
        <f t="shared" si="39"/>
        <v>-144</v>
      </c>
      <c r="H95" s="126">
        <f t="shared" si="40"/>
        <v>-144</v>
      </c>
      <c r="I95" s="52">
        <v>92.72</v>
      </c>
      <c r="J95" s="15">
        <v>92.61</v>
      </c>
      <c r="K95" s="53">
        <v>92.61</v>
      </c>
      <c r="L95" s="8">
        <f t="shared" si="41"/>
        <v>-0.10999999999999943</v>
      </c>
      <c r="M95" s="129">
        <f t="shared" si="42"/>
        <v>-0.10999999999999943</v>
      </c>
    </row>
    <row r="96" spans="1:14" ht="15.75" thickBot="1" x14ac:dyDescent="0.3">
      <c r="A96" s="6" t="s">
        <v>241</v>
      </c>
      <c r="B96" s="5">
        <v>91339</v>
      </c>
      <c r="C96" s="30">
        <v>0.1</v>
      </c>
      <c r="D96" s="6">
        <v>8061</v>
      </c>
      <c r="E96" s="5">
        <v>7917</v>
      </c>
      <c r="F96" s="93">
        <v>7917</v>
      </c>
      <c r="G96" s="66">
        <f t="shared" si="39"/>
        <v>-144</v>
      </c>
      <c r="H96" s="67">
        <f t="shared" si="40"/>
        <v>-144</v>
      </c>
      <c r="I96" s="54">
        <v>92.46</v>
      </c>
      <c r="J96" s="17">
        <v>92.36</v>
      </c>
      <c r="K96" s="55">
        <v>92.36</v>
      </c>
      <c r="L96" s="6">
        <f t="shared" si="41"/>
        <v>-9.9999999999994316E-2</v>
      </c>
      <c r="M96" s="93">
        <f t="shared" si="42"/>
        <v>-9.9999999999994316E-2</v>
      </c>
    </row>
  </sheetData>
  <mergeCells count="22">
    <mergeCell ref="D87:F87"/>
    <mergeCell ref="D93:F93"/>
    <mergeCell ref="N1:N3"/>
    <mergeCell ref="I1:K1"/>
    <mergeCell ref="A1:A3"/>
    <mergeCell ref="B1:B3"/>
    <mergeCell ref="C1:C3"/>
    <mergeCell ref="D1:F1"/>
    <mergeCell ref="G1:H1"/>
    <mergeCell ref="L1:M1"/>
    <mergeCell ref="D8:F8"/>
    <mergeCell ref="D11:F11"/>
    <mergeCell ref="D18:F18"/>
    <mergeCell ref="D23:F23"/>
    <mergeCell ref="D31:F31"/>
    <mergeCell ref="D68:F68"/>
    <mergeCell ref="D71:F71"/>
    <mergeCell ref="D37:F37"/>
    <mergeCell ref="D46:F46"/>
    <mergeCell ref="D53:F53"/>
    <mergeCell ref="D59:F59"/>
    <mergeCell ref="D65:F65"/>
  </mergeCells>
  <conditionalFormatting sqref="G1">
    <cfRule type="cellIs" dxfId="154" priority="21" operator="lessThan">
      <formula>0</formula>
    </cfRule>
  </conditionalFormatting>
  <conditionalFormatting sqref="G84:G86 G88:G92 G94:G96">
    <cfRule type="cellIs" dxfId="153" priority="7" operator="lessThan">
      <formula>0</formula>
    </cfRule>
    <cfRule type="cellIs" dxfId="152" priority="8" operator="greaterThan">
      <formula>0</formula>
    </cfRule>
  </conditionalFormatting>
  <conditionalFormatting sqref="G84:G86 G88:G92 G94:G96">
    <cfRule type="cellIs" dxfId="151" priority="5" operator="lessThan">
      <formula>0</formula>
    </cfRule>
  </conditionalFormatting>
  <conditionalFormatting sqref="H84:H86 H88:H92 H94:H96">
    <cfRule type="cellIs" dxfId="150" priority="6" operator="lessThan">
      <formula>0</formula>
    </cfRule>
  </conditionalFormatting>
  <conditionalFormatting sqref="G39:G83">
    <cfRule type="cellIs" dxfId="149" priority="19" operator="lessThan">
      <formula>0</formula>
    </cfRule>
    <cfRule type="cellIs" dxfId="148" priority="20" operator="greaterThan">
      <formula>0</formula>
    </cfRule>
  </conditionalFormatting>
  <conditionalFormatting sqref="G4:G83">
    <cfRule type="cellIs" dxfId="147" priority="17" operator="lessThan">
      <formula>0</formula>
    </cfRule>
  </conditionalFormatting>
  <conditionalFormatting sqref="H4:H83">
    <cfRule type="cellIs" dxfId="146" priority="18" operator="lessThan">
      <formula>0</formula>
    </cfRule>
  </conditionalFormatting>
  <conditionalFormatting sqref="L39:L83">
    <cfRule type="cellIs" dxfId="145" priority="38" operator="lessThan">
      <formula>0</formula>
    </cfRule>
    <cfRule type="cellIs" dxfId="144" priority="39" operator="greaterThan">
      <formula>0</formula>
    </cfRule>
  </conditionalFormatting>
  <conditionalFormatting sqref="L3:L83 L97:L1048576">
    <cfRule type="cellIs" dxfId="143" priority="36" operator="lessThan">
      <formula>0</formula>
    </cfRule>
  </conditionalFormatting>
  <conditionalFormatting sqref="M97:M1048576">
    <cfRule type="cellIs" dxfId="142" priority="34" operator="lessThan">
      <formula>0</formula>
    </cfRule>
  </conditionalFormatting>
  <conditionalFormatting sqref="M2:M83">
    <cfRule type="cellIs" dxfId="141" priority="37" operator="lessThan">
      <formula>0</formula>
    </cfRule>
  </conditionalFormatting>
  <conditionalFormatting sqref="L1">
    <cfRule type="cellIs" dxfId="140" priority="35" operator="lessThan">
      <formula>0</formula>
    </cfRule>
  </conditionalFormatting>
  <conditionalFormatting sqref="L84:L86 L88:L92 L94:L96">
    <cfRule type="cellIs" dxfId="139" priority="33" operator="lessThan">
      <formula>0</formula>
    </cfRule>
  </conditionalFormatting>
  <conditionalFormatting sqref="M84:M86 M88:M92 M94:M96">
    <cfRule type="cellIs" dxfId="138" priority="32" operator="lessThan">
      <formula>0</formula>
    </cfRule>
  </conditionalFormatting>
  <conditionalFormatting sqref="L87">
    <cfRule type="cellIs" dxfId="137" priority="30" operator="lessThan">
      <formula>0</formula>
    </cfRule>
    <cfRule type="cellIs" dxfId="136" priority="31" operator="greaterThan">
      <formula>0</formula>
    </cfRule>
  </conditionalFormatting>
  <conditionalFormatting sqref="L87">
    <cfRule type="cellIs" dxfId="135" priority="28" operator="lessThan">
      <formula>0</formula>
    </cfRule>
  </conditionalFormatting>
  <conditionalFormatting sqref="M87">
    <cfRule type="cellIs" dxfId="134" priority="29" operator="lessThan">
      <formula>0</formula>
    </cfRule>
  </conditionalFormatting>
  <conditionalFormatting sqref="L93">
    <cfRule type="cellIs" dxfId="133" priority="26" operator="lessThan">
      <formula>0</formula>
    </cfRule>
    <cfRule type="cellIs" dxfId="132" priority="27" operator="greaterThan">
      <formula>0</formula>
    </cfRule>
  </conditionalFormatting>
  <conditionalFormatting sqref="L93">
    <cfRule type="cellIs" dxfId="131" priority="24" operator="lessThan">
      <formula>0</formula>
    </cfRule>
  </conditionalFormatting>
  <conditionalFormatting sqref="M93">
    <cfRule type="cellIs" dxfId="130" priority="25" operator="lessThan">
      <formula>0</formula>
    </cfRule>
  </conditionalFormatting>
  <conditionalFormatting sqref="H2:H3">
    <cfRule type="cellIs" dxfId="129" priority="23" operator="lessThan">
      <formula>0</formula>
    </cfRule>
  </conditionalFormatting>
  <conditionalFormatting sqref="G3">
    <cfRule type="cellIs" dxfId="128" priority="22" operator="lessThan">
      <formula>0</formula>
    </cfRule>
  </conditionalFormatting>
  <conditionalFormatting sqref="G93 G87">
    <cfRule type="cellIs" dxfId="127" priority="3" operator="lessThan">
      <formula>0</formula>
    </cfRule>
    <cfRule type="cellIs" dxfId="126" priority="4" operator="greaterThan">
      <formula>0</formula>
    </cfRule>
  </conditionalFormatting>
  <conditionalFormatting sqref="G93 G87">
    <cfRule type="cellIs" dxfId="125" priority="1" operator="lessThan">
      <formula>0</formula>
    </cfRule>
  </conditionalFormatting>
  <conditionalFormatting sqref="H93 H87">
    <cfRule type="cellIs" dxfId="124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(10-yr)</oddHeader>
    <oddFooter>&amp;L&amp;"Times New Roman,Regular"&amp;8&amp;Z&amp;F&amp;R&amp;"Times New Roman,Regular"&amp;P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zoomScaleNormal="100" workbookViewId="0">
      <selection sqref="A1:A3"/>
    </sheetView>
  </sheetViews>
  <sheetFormatPr defaultColWidth="9.140625" defaultRowHeight="15" x14ac:dyDescent="0.25"/>
  <cols>
    <col min="1" max="1" width="15.7109375" style="7" bestFit="1" customWidth="1"/>
    <col min="2" max="2" width="10.7109375" style="16" customWidth="1"/>
    <col min="3" max="3" width="9.140625" style="7" customWidth="1"/>
    <col min="4" max="5" width="9.140625" style="7"/>
    <col min="6" max="6" width="11.7109375" style="7" customWidth="1"/>
    <col min="7" max="7" width="10.42578125" style="7" customWidth="1"/>
    <col min="8" max="8" width="10.85546875" style="7" customWidth="1"/>
    <col min="9" max="10" width="9.140625" style="16" customWidth="1"/>
    <col min="11" max="11" width="11.28515625" style="18" customWidth="1"/>
    <col min="12" max="12" width="13.7109375" style="7" customWidth="1"/>
    <col min="13" max="13" width="13.5703125" style="7" customWidth="1"/>
    <col min="14" max="14" width="10.7109375" style="7" hidden="1" customWidth="1"/>
    <col min="15" max="16384" width="9.140625" style="1"/>
  </cols>
  <sheetData>
    <row r="1" spans="1:14" ht="15.75" customHeight="1" thickBot="1" x14ac:dyDescent="0.3">
      <c r="A1" s="194" t="s">
        <v>2</v>
      </c>
      <c r="B1" s="200" t="s">
        <v>15</v>
      </c>
      <c r="C1" s="203" t="s">
        <v>3</v>
      </c>
      <c r="D1" s="181" t="s">
        <v>16</v>
      </c>
      <c r="E1" s="182"/>
      <c r="F1" s="183"/>
      <c r="G1" s="184" t="s">
        <v>53</v>
      </c>
      <c r="H1" s="185"/>
      <c r="I1" s="189" t="s">
        <v>1</v>
      </c>
      <c r="J1" s="190"/>
      <c r="K1" s="191"/>
      <c r="L1" s="192" t="s">
        <v>13</v>
      </c>
      <c r="M1" s="193"/>
      <c r="N1" s="186" t="s">
        <v>15</v>
      </c>
    </row>
    <row r="2" spans="1:14" s="4" customFormat="1" ht="30" customHeight="1" x14ac:dyDescent="0.25">
      <c r="A2" s="195"/>
      <c r="B2" s="201"/>
      <c r="C2" s="204"/>
      <c r="D2" s="70" t="s">
        <v>0</v>
      </c>
      <c r="E2" s="71" t="s">
        <v>30</v>
      </c>
      <c r="F2" s="130" t="s">
        <v>35</v>
      </c>
      <c r="G2" s="57" t="s">
        <v>31</v>
      </c>
      <c r="H2" s="69" t="s">
        <v>36</v>
      </c>
      <c r="I2" s="56" t="s">
        <v>0</v>
      </c>
      <c r="J2" s="12" t="s">
        <v>30</v>
      </c>
      <c r="K2" s="19" t="s">
        <v>35</v>
      </c>
      <c r="L2" s="2" t="s">
        <v>31</v>
      </c>
      <c r="M2" s="3" t="s">
        <v>36</v>
      </c>
      <c r="N2" s="187"/>
    </row>
    <row r="3" spans="1:14" s="158" customFormat="1" ht="15" customHeight="1" thickBot="1" x14ac:dyDescent="0.3">
      <c r="A3" s="196"/>
      <c r="B3" s="202"/>
      <c r="C3" s="205"/>
      <c r="D3" s="13" t="s">
        <v>9</v>
      </c>
      <c r="E3" s="14" t="s">
        <v>10</v>
      </c>
      <c r="F3" s="131" t="s">
        <v>12</v>
      </c>
      <c r="G3" s="13" t="s">
        <v>11</v>
      </c>
      <c r="H3" s="131" t="s">
        <v>14</v>
      </c>
      <c r="I3" s="34" t="s">
        <v>54</v>
      </c>
      <c r="J3" s="35" t="s">
        <v>55</v>
      </c>
      <c r="K3" s="36" t="s">
        <v>58</v>
      </c>
      <c r="L3" s="134" t="s">
        <v>56</v>
      </c>
      <c r="M3" s="135" t="s">
        <v>57</v>
      </c>
      <c r="N3" s="188"/>
    </row>
    <row r="4" spans="1:14" ht="13.9" customHeight="1" x14ac:dyDescent="0.25">
      <c r="A4" s="42" t="s">
        <v>34</v>
      </c>
      <c r="B4" s="90">
        <v>8562</v>
      </c>
      <c r="C4" s="43">
        <v>0.04</v>
      </c>
      <c r="D4" s="57">
        <v>662</v>
      </c>
      <c r="E4" s="58">
        <v>662</v>
      </c>
      <c r="F4" s="59">
        <v>662</v>
      </c>
      <c r="G4" s="60">
        <f>E4-D4</f>
        <v>0</v>
      </c>
      <c r="H4" s="68">
        <f>F4-D4</f>
        <v>0</v>
      </c>
      <c r="I4" s="45" t="s">
        <v>102</v>
      </c>
      <c r="J4" s="46" t="s">
        <v>186</v>
      </c>
      <c r="K4" s="47" t="s">
        <v>186</v>
      </c>
      <c r="L4" s="60">
        <f>J4-I4</f>
        <v>-9.9999999999909051E-3</v>
      </c>
      <c r="M4" s="68">
        <f>K4-I4</f>
        <v>-9.9999999999909051E-3</v>
      </c>
      <c r="N4" s="37"/>
    </row>
    <row r="5" spans="1:14" ht="13.9" customHeight="1" x14ac:dyDescent="0.25">
      <c r="A5" s="41" t="s">
        <v>34</v>
      </c>
      <c r="B5" s="91">
        <v>7786</v>
      </c>
      <c r="C5" s="38">
        <v>0.04</v>
      </c>
      <c r="D5" s="44">
        <v>733</v>
      </c>
      <c r="E5" s="153">
        <v>733</v>
      </c>
      <c r="F5" s="20">
        <v>733</v>
      </c>
      <c r="G5" s="61">
        <f>E5-D5</f>
        <v>0</v>
      </c>
      <c r="H5" s="63">
        <f t="shared" ref="H5:H7" si="0">F5-D5</f>
        <v>0</v>
      </c>
      <c r="I5" s="48" t="s">
        <v>103</v>
      </c>
      <c r="J5" s="39" t="s">
        <v>187</v>
      </c>
      <c r="K5" s="49" t="s">
        <v>187</v>
      </c>
      <c r="L5" s="61">
        <f>J5-I5</f>
        <v>-1.9999999999996021E-2</v>
      </c>
      <c r="M5" s="63">
        <f>K5-I5</f>
        <v>-1.9999999999996021E-2</v>
      </c>
      <c r="N5" s="37"/>
    </row>
    <row r="6" spans="1:14" ht="13.9" customHeight="1" x14ac:dyDescent="0.25">
      <c r="A6" s="41" t="s">
        <v>34</v>
      </c>
      <c r="B6" s="91">
        <v>7348</v>
      </c>
      <c r="C6" s="38">
        <v>0.04</v>
      </c>
      <c r="D6" s="44">
        <v>750</v>
      </c>
      <c r="E6" s="153">
        <v>750</v>
      </c>
      <c r="F6" s="20">
        <v>750</v>
      </c>
      <c r="G6" s="61">
        <f t="shared" ref="G6:G7" si="1">E6-D6</f>
        <v>0</v>
      </c>
      <c r="H6" s="63">
        <f t="shared" si="0"/>
        <v>0</v>
      </c>
      <c r="I6" s="48" t="s">
        <v>104</v>
      </c>
      <c r="J6" s="39" t="s">
        <v>342</v>
      </c>
      <c r="K6" s="49" t="s">
        <v>342</v>
      </c>
      <c r="L6" s="61">
        <f t="shared" ref="L6:L7" si="2">J6-I6</f>
        <v>-0.10000000000000853</v>
      </c>
      <c r="M6" s="63">
        <f t="shared" ref="M6:M67" si="3">K6-I6</f>
        <v>-0.10000000000000853</v>
      </c>
      <c r="N6" s="37"/>
    </row>
    <row r="7" spans="1:14" ht="13.9" customHeight="1" x14ac:dyDescent="0.25">
      <c r="A7" s="41" t="s">
        <v>34</v>
      </c>
      <c r="B7" s="91">
        <v>7253.3</v>
      </c>
      <c r="C7" s="38">
        <v>0.04</v>
      </c>
      <c r="D7" s="44">
        <v>821</v>
      </c>
      <c r="E7" s="153">
        <v>821</v>
      </c>
      <c r="F7" s="20">
        <v>821</v>
      </c>
      <c r="G7" s="61">
        <f t="shared" si="1"/>
        <v>0</v>
      </c>
      <c r="H7" s="63">
        <f t="shared" si="0"/>
        <v>0</v>
      </c>
      <c r="I7" s="48" t="s">
        <v>105</v>
      </c>
      <c r="J7" s="39" t="s">
        <v>343</v>
      </c>
      <c r="K7" s="49" t="s">
        <v>343</v>
      </c>
      <c r="L7" s="61">
        <f t="shared" si="2"/>
        <v>-0.14999999999999147</v>
      </c>
      <c r="M7" s="63">
        <f>K7-I7</f>
        <v>-0.14999999999999147</v>
      </c>
      <c r="N7" s="37"/>
    </row>
    <row r="8" spans="1:14" ht="13.9" customHeight="1" x14ac:dyDescent="0.25">
      <c r="A8" s="41" t="s">
        <v>34</v>
      </c>
      <c r="B8" s="91">
        <v>7235</v>
      </c>
      <c r="C8" s="38">
        <v>0.04</v>
      </c>
      <c r="D8" s="181" t="s">
        <v>216</v>
      </c>
      <c r="E8" s="182" t="s">
        <v>251</v>
      </c>
      <c r="F8" s="183" t="s">
        <v>251</v>
      </c>
      <c r="G8" s="62"/>
      <c r="H8" s="65"/>
      <c r="I8" s="50"/>
      <c r="J8" s="40"/>
      <c r="K8" s="51"/>
      <c r="L8" s="62"/>
      <c r="M8" s="65"/>
      <c r="N8" s="37"/>
    </row>
    <row r="9" spans="1:14" ht="13.9" customHeight="1" x14ac:dyDescent="0.25">
      <c r="A9" s="41" t="s">
        <v>34</v>
      </c>
      <c r="B9" s="91">
        <v>7216.8</v>
      </c>
      <c r="C9" s="38">
        <v>0.04</v>
      </c>
      <c r="D9" s="44">
        <v>821</v>
      </c>
      <c r="E9" s="153">
        <v>821</v>
      </c>
      <c r="F9" s="20">
        <v>821</v>
      </c>
      <c r="G9" s="61">
        <f>E9-D9</f>
        <v>0</v>
      </c>
      <c r="H9" s="63">
        <f t="shared" ref="H9" si="4">F9-D9</f>
        <v>0</v>
      </c>
      <c r="I9" s="48" t="s">
        <v>106</v>
      </c>
      <c r="J9" s="39" t="s">
        <v>80</v>
      </c>
      <c r="K9" s="49" t="s">
        <v>80</v>
      </c>
      <c r="L9" s="61">
        <f>J9-I9</f>
        <v>-0.51999999999999602</v>
      </c>
      <c r="M9" s="63">
        <f t="shared" si="3"/>
        <v>-0.51999999999999602</v>
      </c>
      <c r="N9" s="37"/>
    </row>
    <row r="10" spans="1:14" ht="13.9" customHeight="1" x14ac:dyDescent="0.25">
      <c r="A10" s="41" t="s">
        <v>34</v>
      </c>
      <c r="B10" s="91">
        <v>7185</v>
      </c>
      <c r="C10" s="38">
        <v>0.04</v>
      </c>
      <c r="D10" s="44">
        <v>821</v>
      </c>
      <c r="E10" s="153">
        <v>821</v>
      </c>
      <c r="F10" s="20">
        <v>821</v>
      </c>
      <c r="G10" s="61">
        <f t="shared" ref="G10" si="5">E10-D10</f>
        <v>0</v>
      </c>
      <c r="H10" s="63">
        <f>F10-D10</f>
        <v>0</v>
      </c>
      <c r="I10" s="48" t="s">
        <v>77</v>
      </c>
      <c r="J10" s="39" t="s">
        <v>344</v>
      </c>
      <c r="K10" s="49" t="s">
        <v>344</v>
      </c>
      <c r="L10" s="61">
        <f t="shared" ref="L10:L73" si="6">J10-I10</f>
        <v>-0.42999999999999261</v>
      </c>
      <c r="M10" s="63">
        <f t="shared" si="3"/>
        <v>-0.42999999999999261</v>
      </c>
      <c r="N10" s="37"/>
    </row>
    <row r="11" spans="1:14" ht="13.9" customHeight="1" x14ac:dyDescent="0.25">
      <c r="A11" s="41" t="s">
        <v>34</v>
      </c>
      <c r="B11" s="91">
        <v>7032</v>
      </c>
      <c r="C11" s="38">
        <v>0.04</v>
      </c>
      <c r="D11" s="181" t="s">
        <v>217</v>
      </c>
      <c r="E11" s="182" t="s">
        <v>251</v>
      </c>
      <c r="F11" s="183" t="s">
        <v>251</v>
      </c>
      <c r="G11" s="64"/>
      <c r="H11" s="65"/>
      <c r="I11" s="50"/>
      <c r="J11" s="40"/>
      <c r="K11" s="51"/>
      <c r="L11" s="64"/>
      <c r="M11" s="65"/>
      <c r="N11" s="37"/>
    </row>
    <row r="12" spans="1:14" ht="13.9" customHeight="1" x14ac:dyDescent="0.25">
      <c r="A12" s="41" t="s">
        <v>34</v>
      </c>
      <c r="B12" s="91">
        <v>6863.3</v>
      </c>
      <c r="C12" s="38">
        <v>0.04</v>
      </c>
      <c r="D12" s="44">
        <v>821</v>
      </c>
      <c r="E12" s="153">
        <v>821</v>
      </c>
      <c r="F12" s="20">
        <v>821</v>
      </c>
      <c r="G12" s="61">
        <f t="shared" ref="G12:G17" si="7">E12-D12</f>
        <v>0</v>
      </c>
      <c r="H12" s="63">
        <f t="shared" ref="H12:H16" si="8">F12-D12</f>
        <v>0</v>
      </c>
      <c r="I12" s="48" t="s">
        <v>107</v>
      </c>
      <c r="J12" s="39" t="s">
        <v>345</v>
      </c>
      <c r="K12" s="49" t="s">
        <v>345</v>
      </c>
      <c r="L12" s="61">
        <f t="shared" si="6"/>
        <v>-0.43999999999999773</v>
      </c>
      <c r="M12" s="63">
        <f t="shared" si="3"/>
        <v>-0.43999999999999773</v>
      </c>
      <c r="N12" s="37"/>
    </row>
    <row r="13" spans="1:14" ht="13.9" customHeight="1" x14ac:dyDescent="0.25">
      <c r="A13" s="41" t="s">
        <v>34</v>
      </c>
      <c r="B13" s="91">
        <v>6832</v>
      </c>
      <c r="C13" s="38">
        <v>0.04</v>
      </c>
      <c r="D13" s="44">
        <v>859</v>
      </c>
      <c r="E13" s="153">
        <v>818</v>
      </c>
      <c r="F13" s="20">
        <v>818</v>
      </c>
      <c r="G13" s="61">
        <f t="shared" si="7"/>
        <v>-41</v>
      </c>
      <c r="H13" s="63">
        <f t="shared" si="8"/>
        <v>-41</v>
      </c>
      <c r="I13" s="48" t="s">
        <v>108</v>
      </c>
      <c r="J13" s="39" t="s">
        <v>346</v>
      </c>
      <c r="K13" s="49" t="s">
        <v>346</v>
      </c>
      <c r="L13" s="61">
        <f t="shared" si="6"/>
        <v>-0.46999999999999886</v>
      </c>
      <c r="M13" s="63">
        <f t="shared" si="3"/>
        <v>-0.46999999999999886</v>
      </c>
      <c r="N13" s="37"/>
    </row>
    <row r="14" spans="1:14" ht="13.9" customHeight="1" x14ac:dyDescent="0.25">
      <c r="A14" s="41" t="s">
        <v>34</v>
      </c>
      <c r="B14" s="91">
        <v>6325</v>
      </c>
      <c r="C14" s="38">
        <v>0.04</v>
      </c>
      <c r="D14" s="44">
        <v>921</v>
      </c>
      <c r="E14" s="153">
        <v>812</v>
      </c>
      <c r="F14" s="20">
        <v>812</v>
      </c>
      <c r="G14" s="61">
        <f t="shared" si="7"/>
        <v>-109</v>
      </c>
      <c r="H14" s="63">
        <f>F14-D14</f>
        <v>-109</v>
      </c>
      <c r="I14" s="48" t="s">
        <v>109</v>
      </c>
      <c r="J14" s="39" t="s">
        <v>347</v>
      </c>
      <c r="K14" s="49" t="s">
        <v>347</v>
      </c>
      <c r="L14" s="61">
        <f t="shared" si="6"/>
        <v>-0.50999999999999091</v>
      </c>
      <c r="M14" s="63">
        <f t="shared" si="3"/>
        <v>-0.50999999999999091</v>
      </c>
      <c r="N14" s="37"/>
    </row>
    <row r="15" spans="1:14" ht="13.9" customHeight="1" x14ac:dyDescent="0.25">
      <c r="A15" s="41" t="s">
        <v>34</v>
      </c>
      <c r="B15" s="91">
        <v>5487</v>
      </c>
      <c r="C15" s="38">
        <v>0.04</v>
      </c>
      <c r="D15" s="44">
        <v>955</v>
      </c>
      <c r="E15" s="153">
        <v>809</v>
      </c>
      <c r="F15" s="20">
        <v>809</v>
      </c>
      <c r="G15" s="61">
        <f>E15-D15</f>
        <v>-146</v>
      </c>
      <c r="H15" s="63">
        <f t="shared" si="8"/>
        <v>-146</v>
      </c>
      <c r="I15" s="48" t="s">
        <v>110</v>
      </c>
      <c r="J15" s="39" t="s">
        <v>348</v>
      </c>
      <c r="K15" s="49" t="s">
        <v>348</v>
      </c>
      <c r="L15" s="61">
        <f t="shared" si="6"/>
        <v>-0.51999999999999602</v>
      </c>
      <c r="M15" s="63">
        <f t="shared" si="3"/>
        <v>-0.51999999999999602</v>
      </c>
      <c r="N15" s="37"/>
    </row>
    <row r="16" spans="1:14" ht="13.9" customHeight="1" x14ac:dyDescent="0.25">
      <c r="A16" s="41" t="s">
        <v>34</v>
      </c>
      <c r="B16" s="91">
        <v>5053</v>
      </c>
      <c r="C16" s="38">
        <v>0.04</v>
      </c>
      <c r="D16" s="44">
        <v>983</v>
      </c>
      <c r="E16" s="153">
        <v>807</v>
      </c>
      <c r="F16" s="20">
        <v>807</v>
      </c>
      <c r="G16" s="61">
        <f t="shared" si="7"/>
        <v>-176</v>
      </c>
      <c r="H16" s="63">
        <f t="shared" si="8"/>
        <v>-176</v>
      </c>
      <c r="I16" s="48" t="s">
        <v>111</v>
      </c>
      <c r="J16" s="39" t="s">
        <v>349</v>
      </c>
      <c r="K16" s="49" t="s">
        <v>349</v>
      </c>
      <c r="L16" s="61">
        <f t="shared" si="6"/>
        <v>-0.53000000000000114</v>
      </c>
      <c r="M16" s="63">
        <f t="shared" si="3"/>
        <v>-0.53000000000000114</v>
      </c>
      <c r="N16" s="37"/>
    </row>
    <row r="17" spans="1:14" ht="13.9" customHeight="1" x14ac:dyDescent="0.25">
      <c r="A17" s="41" t="s">
        <v>34</v>
      </c>
      <c r="B17" s="91">
        <v>4956.5</v>
      </c>
      <c r="C17" s="38">
        <v>0.04</v>
      </c>
      <c r="D17" s="44">
        <v>983</v>
      </c>
      <c r="E17" s="153">
        <v>807</v>
      </c>
      <c r="F17" s="20">
        <v>807</v>
      </c>
      <c r="G17" s="61">
        <f t="shared" si="7"/>
        <v>-176</v>
      </c>
      <c r="H17" s="63">
        <f>F17-D17</f>
        <v>-176</v>
      </c>
      <c r="I17" s="48" t="s">
        <v>82</v>
      </c>
      <c r="J17" s="39" t="s">
        <v>350</v>
      </c>
      <c r="K17" s="49" t="s">
        <v>350</v>
      </c>
      <c r="L17" s="61">
        <f t="shared" si="6"/>
        <v>-0.50999999999999091</v>
      </c>
      <c r="M17" s="63">
        <f t="shared" si="3"/>
        <v>-0.50999999999999091</v>
      </c>
      <c r="N17" s="37"/>
    </row>
    <row r="18" spans="1:14" ht="13.9" customHeight="1" x14ac:dyDescent="0.25">
      <c r="A18" s="41" t="s">
        <v>34</v>
      </c>
      <c r="B18" s="91">
        <v>4934</v>
      </c>
      <c r="C18" s="38">
        <v>0.04</v>
      </c>
      <c r="D18" s="181" t="s">
        <v>218</v>
      </c>
      <c r="E18" s="182" t="s">
        <v>252</v>
      </c>
      <c r="F18" s="183" t="s">
        <v>252</v>
      </c>
      <c r="G18" s="64"/>
      <c r="H18" s="65"/>
      <c r="I18" s="50"/>
      <c r="J18" s="40"/>
      <c r="K18" s="51"/>
      <c r="L18" s="64"/>
      <c r="M18" s="65"/>
      <c r="N18" s="37"/>
    </row>
    <row r="19" spans="1:14" ht="13.9" customHeight="1" x14ac:dyDescent="0.25">
      <c r="A19" s="41" t="s">
        <v>34</v>
      </c>
      <c r="B19" s="91">
        <v>4911.5</v>
      </c>
      <c r="C19" s="38">
        <v>0.04</v>
      </c>
      <c r="D19" s="44">
        <v>983</v>
      </c>
      <c r="E19" s="153">
        <v>807</v>
      </c>
      <c r="F19" s="20">
        <v>807</v>
      </c>
      <c r="G19" s="61">
        <f t="shared" ref="G19:G22" si="9">E19-D19</f>
        <v>-176</v>
      </c>
      <c r="H19" s="63">
        <f t="shared" ref="H19:H22" si="10">F19-D19</f>
        <v>-176</v>
      </c>
      <c r="I19" s="48" t="s">
        <v>112</v>
      </c>
      <c r="J19" s="39" t="s">
        <v>192</v>
      </c>
      <c r="K19" s="49" t="s">
        <v>192</v>
      </c>
      <c r="L19" s="61">
        <f t="shared" si="6"/>
        <v>-0.53999999999999204</v>
      </c>
      <c r="M19" s="63">
        <f t="shared" si="3"/>
        <v>-0.53999999999999204</v>
      </c>
      <c r="N19" s="37"/>
    </row>
    <row r="20" spans="1:14" ht="13.9" customHeight="1" x14ac:dyDescent="0.25">
      <c r="A20" s="41" t="s">
        <v>34</v>
      </c>
      <c r="B20" s="91">
        <v>4854</v>
      </c>
      <c r="C20" s="38">
        <v>0.04</v>
      </c>
      <c r="D20" s="44">
        <v>983</v>
      </c>
      <c r="E20" s="153">
        <v>807</v>
      </c>
      <c r="F20" s="20">
        <v>807</v>
      </c>
      <c r="G20" s="61">
        <f t="shared" si="9"/>
        <v>-176</v>
      </c>
      <c r="H20" s="63">
        <f t="shared" si="10"/>
        <v>-176</v>
      </c>
      <c r="I20" s="48" t="s">
        <v>113</v>
      </c>
      <c r="J20" s="39" t="s">
        <v>210</v>
      </c>
      <c r="K20" s="49" t="s">
        <v>210</v>
      </c>
      <c r="L20" s="61">
        <f t="shared" si="6"/>
        <v>-0.53999999999999204</v>
      </c>
      <c r="M20" s="63">
        <f t="shared" si="3"/>
        <v>-0.53999999999999204</v>
      </c>
      <c r="N20" s="37"/>
    </row>
    <row r="21" spans="1:14" ht="13.9" customHeight="1" x14ac:dyDescent="0.25">
      <c r="A21" s="41" t="s">
        <v>34</v>
      </c>
      <c r="B21" s="91">
        <v>4776</v>
      </c>
      <c r="C21" s="38">
        <v>0.04</v>
      </c>
      <c r="D21" s="44">
        <v>983</v>
      </c>
      <c r="E21" s="153">
        <v>807</v>
      </c>
      <c r="F21" s="20">
        <v>807</v>
      </c>
      <c r="G21" s="61">
        <f t="shared" si="9"/>
        <v>-176</v>
      </c>
      <c r="H21" s="63">
        <f t="shared" si="10"/>
        <v>-176</v>
      </c>
      <c r="I21" s="48" t="s">
        <v>114</v>
      </c>
      <c r="J21" s="39" t="s">
        <v>351</v>
      </c>
      <c r="K21" s="49" t="s">
        <v>351</v>
      </c>
      <c r="L21" s="61">
        <f t="shared" si="6"/>
        <v>-0.53000000000000114</v>
      </c>
      <c r="M21" s="63">
        <f t="shared" si="3"/>
        <v>-0.53000000000000114</v>
      </c>
      <c r="N21" s="37"/>
    </row>
    <row r="22" spans="1:14" ht="13.9" customHeight="1" x14ac:dyDescent="0.25">
      <c r="A22" s="41" t="s">
        <v>34</v>
      </c>
      <c r="B22" s="91">
        <v>4702</v>
      </c>
      <c r="C22" s="38">
        <v>0.04</v>
      </c>
      <c r="D22" s="44">
        <v>988</v>
      </c>
      <c r="E22" s="153">
        <v>807</v>
      </c>
      <c r="F22" s="20">
        <v>807</v>
      </c>
      <c r="G22" s="61">
        <f t="shared" si="9"/>
        <v>-181</v>
      </c>
      <c r="H22" s="63">
        <f t="shared" si="10"/>
        <v>-181</v>
      </c>
      <c r="I22" s="48" t="s">
        <v>115</v>
      </c>
      <c r="J22" s="39" t="s">
        <v>184</v>
      </c>
      <c r="K22" s="49" t="s">
        <v>184</v>
      </c>
      <c r="L22" s="61">
        <f t="shared" si="6"/>
        <v>-0.51999999999999602</v>
      </c>
      <c r="M22" s="63">
        <f t="shared" si="3"/>
        <v>-0.51999999999999602</v>
      </c>
      <c r="N22" s="37"/>
    </row>
    <row r="23" spans="1:14" ht="13.9" customHeight="1" x14ac:dyDescent="0.25">
      <c r="A23" s="41" t="s">
        <v>34</v>
      </c>
      <c r="B23" s="91">
        <v>4676</v>
      </c>
      <c r="C23" s="38">
        <v>0.04</v>
      </c>
      <c r="D23" s="181" t="s">
        <v>219</v>
      </c>
      <c r="E23" s="182" t="s">
        <v>251</v>
      </c>
      <c r="F23" s="183" t="s">
        <v>251</v>
      </c>
      <c r="G23" s="64"/>
      <c r="H23" s="65"/>
      <c r="I23" s="50"/>
      <c r="J23" s="40"/>
      <c r="K23" s="51"/>
      <c r="L23" s="64"/>
      <c r="M23" s="65"/>
      <c r="N23" s="37"/>
    </row>
    <row r="24" spans="1:14" ht="13.9" customHeight="1" x14ac:dyDescent="0.25">
      <c r="A24" s="41" t="s">
        <v>34</v>
      </c>
      <c r="B24" s="91">
        <v>4650.1000000000004</v>
      </c>
      <c r="C24" s="38">
        <v>0.04</v>
      </c>
      <c r="D24" s="44">
        <v>988</v>
      </c>
      <c r="E24" s="153">
        <v>807</v>
      </c>
      <c r="F24" s="20">
        <v>807</v>
      </c>
      <c r="G24" s="61">
        <f t="shared" ref="G24:G30" si="11">E24-D24</f>
        <v>-181</v>
      </c>
      <c r="H24" s="63">
        <f t="shared" ref="H24:H30" si="12">F24-D24</f>
        <v>-181</v>
      </c>
      <c r="I24" s="48" t="s">
        <v>40</v>
      </c>
      <c r="J24" s="39" t="s">
        <v>117</v>
      </c>
      <c r="K24" s="49" t="s">
        <v>117</v>
      </c>
      <c r="L24" s="61">
        <f t="shared" si="6"/>
        <v>-0.45999999999999375</v>
      </c>
      <c r="M24" s="63">
        <f t="shared" si="3"/>
        <v>-0.45999999999999375</v>
      </c>
      <c r="N24" s="37"/>
    </row>
    <row r="25" spans="1:14" ht="13.9" customHeight="1" x14ac:dyDescent="0.25">
      <c r="A25" s="41" t="s">
        <v>34</v>
      </c>
      <c r="B25" s="91">
        <v>4634</v>
      </c>
      <c r="C25" s="38">
        <v>0.04</v>
      </c>
      <c r="D25" s="44">
        <v>988</v>
      </c>
      <c r="E25" s="153">
        <v>807</v>
      </c>
      <c r="F25" s="20">
        <v>807</v>
      </c>
      <c r="G25" s="61">
        <f t="shared" si="11"/>
        <v>-181</v>
      </c>
      <c r="H25" s="63">
        <f t="shared" si="12"/>
        <v>-181</v>
      </c>
      <c r="I25" s="48" t="s">
        <v>116</v>
      </c>
      <c r="J25" s="39" t="s">
        <v>64</v>
      </c>
      <c r="K25" s="49" t="s">
        <v>64</v>
      </c>
      <c r="L25" s="61">
        <f t="shared" si="6"/>
        <v>-0.46000000000000796</v>
      </c>
      <c r="M25" s="63">
        <f t="shared" si="3"/>
        <v>-0.46000000000000796</v>
      </c>
      <c r="N25" s="37"/>
    </row>
    <row r="26" spans="1:14" ht="13.9" customHeight="1" x14ac:dyDescent="0.25">
      <c r="A26" s="41" t="s">
        <v>34</v>
      </c>
      <c r="B26" s="91">
        <v>4095</v>
      </c>
      <c r="C26" s="38">
        <v>0.04</v>
      </c>
      <c r="D26" s="44">
        <v>1036</v>
      </c>
      <c r="E26" s="153">
        <v>853</v>
      </c>
      <c r="F26" s="20">
        <v>853</v>
      </c>
      <c r="G26" s="61">
        <f t="shared" si="11"/>
        <v>-183</v>
      </c>
      <c r="H26" s="63">
        <f t="shared" si="12"/>
        <v>-183</v>
      </c>
      <c r="I26" s="48" t="s">
        <v>117</v>
      </c>
      <c r="J26" s="39" t="s">
        <v>246</v>
      </c>
      <c r="K26" s="49" t="s">
        <v>246</v>
      </c>
      <c r="L26" s="61">
        <f t="shared" si="6"/>
        <v>-0.40000000000000568</v>
      </c>
      <c r="M26" s="63">
        <f t="shared" si="3"/>
        <v>-0.40000000000000568</v>
      </c>
      <c r="N26" s="37"/>
    </row>
    <row r="27" spans="1:14" ht="13.9" customHeight="1" x14ac:dyDescent="0.25">
      <c r="A27" s="41" t="s">
        <v>34</v>
      </c>
      <c r="B27" s="91">
        <v>2854</v>
      </c>
      <c r="C27" s="38">
        <v>0.04</v>
      </c>
      <c r="D27" s="44">
        <v>1153</v>
      </c>
      <c r="E27" s="153">
        <v>968</v>
      </c>
      <c r="F27" s="20">
        <v>968</v>
      </c>
      <c r="G27" s="61">
        <f t="shared" si="11"/>
        <v>-185</v>
      </c>
      <c r="H27" s="63">
        <f t="shared" si="12"/>
        <v>-185</v>
      </c>
      <c r="I27" s="48" t="s">
        <v>118</v>
      </c>
      <c r="J27" s="39" t="s">
        <v>315</v>
      </c>
      <c r="K27" s="49" t="s">
        <v>315</v>
      </c>
      <c r="L27" s="61">
        <f t="shared" si="6"/>
        <v>-0.31000000000000227</v>
      </c>
      <c r="M27" s="63">
        <f t="shared" si="3"/>
        <v>-0.31000000000000227</v>
      </c>
      <c r="N27" s="37"/>
    </row>
    <row r="28" spans="1:14" ht="13.9" customHeight="1" x14ac:dyDescent="0.25">
      <c r="A28" s="41" t="s">
        <v>34</v>
      </c>
      <c r="B28" s="91">
        <v>1977</v>
      </c>
      <c r="C28" s="38">
        <v>0.04</v>
      </c>
      <c r="D28" s="44">
        <v>1243</v>
      </c>
      <c r="E28" s="153">
        <v>1059</v>
      </c>
      <c r="F28" s="20">
        <v>1059</v>
      </c>
      <c r="G28" s="61">
        <f t="shared" si="11"/>
        <v>-184</v>
      </c>
      <c r="H28" s="63">
        <f t="shared" si="12"/>
        <v>-184</v>
      </c>
      <c r="I28" s="48" t="s">
        <v>119</v>
      </c>
      <c r="J28" s="39" t="s">
        <v>247</v>
      </c>
      <c r="K28" s="49" t="s">
        <v>247</v>
      </c>
      <c r="L28" s="61">
        <f t="shared" si="6"/>
        <v>-0.28000000000000114</v>
      </c>
      <c r="M28" s="63">
        <f t="shared" si="3"/>
        <v>-0.28000000000000114</v>
      </c>
      <c r="N28" s="37"/>
    </row>
    <row r="29" spans="1:14" ht="13.9" customHeight="1" x14ac:dyDescent="0.25">
      <c r="A29" s="41" t="s">
        <v>34</v>
      </c>
      <c r="B29" s="91">
        <v>1212</v>
      </c>
      <c r="C29" s="38">
        <v>0.04</v>
      </c>
      <c r="D29" s="44">
        <v>1339</v>
      </c>
      <c r="E29" s="153">
        <v>1156</v>
      </c>
      <c r="F29" s="20">
        <v>1156</v>
      </c>
      <c r="G29" s="61">
        <f t="shared" si="11"/>
        <v>-183</v>
      </c>
      <c r="H29" s="63">
        <f t="shared" si="12"/>
        <v>-183</v>
      </c>
      <c r="I29" s="48" t="s">
        <v>120</v>
      </c>
      <c r="J29" s="39" t="s">
        <v>318</v>
      </c>
      <c r="K29" s="49" t="s">
        <v>318</v>
      </c>
      <c r="L29" s="61">
        <f t="shared" si="6"/>
        <v>-0.19999999999998863</v>
      </c>
      <c r="M29" s="63">
        <f>K29-I29</f>
        <v>-0.19999999999998863</v>
      </c>
      <c r="N29" s="37"/>
    </row>
    <row r="30" spans="1:14" ht="13.9" customHeight="1" x14ac:dyDescent="0.25">
      <c r="A30" s="41" t="s">
        <v>34</v>
      </c>
      <c r="B30" s="91">
        <v>1116</v>
      </c>
      <c r="C30" s="38">
        <v>0.04</v>
      </c>
      <c r="D30" s="44">
        <v>1339</v>
      </c>
      <c r="E30" s="153">
        <v>1156</v>
      </c>
      <c r="F30" s="20">
        <v>1156</v>
      </c>
      <c r="G30" s="61">
        <f t="shared" si="11"/>
        <v>-183</v>
      </c>
      <c r="H30" s="63">
        <f t="shared" si="12"/>
        <v>-183</v>
      </c>
      <c r="I30" s="48" t="s">
        <v>121</v>
      </c>
      <c r="J30" s="39" t="s">
        <v>352</v>
      </c>
      <c r="K30" s="49" t="s">
        <v>352</v>
      </c>
      <c r="L30" s="61">
        <f t="shared" si="6"/>
        <v>-0.17000000000000171</v>
      </c>
      <c r="M30" s="63">
        <f t="shared" si="3"/>
        <v>-0.17000000000000171</v>
      </c>
      <c r="N30" s="37"/>
    </row>
    <row r="31" spans="1:14" ht="13.9" customHeight="1" x14ac:dyDescent="0.25">
      <c r="A31" s="41" t="s">
        <v>34</v>
      </c>
      <c r="B31" s="91">
        <v>1082</v>
      </c>
      <c r="C31" s="38">
        <v>0.04</v>
      </c>
      <c r="D31" s="181" t="s">
        <v>220</v>
      </c>
      <c r="E31" s="182" t="s">
        <v>251</v>
      </c>
      <c r="F31" s="183" t="s">
        <v>251</v>
      </c>
      <c r="G31" s="64"/>
      <c r="H31" s="65"/>
      <c r="I31" s="50"/>
      <c r="J31" s="40"/>
      <c r="K31" s="51"/>
      <c r="L31" s="64"/>
      <c r="M31" s="65"/>
      <c r="N31" s="37"/>
    </row>
    <row r="32" spans="1:14" ht="13.9" customHeight="1" x14ac:dyDescent="0.25">
      <c r="A32" s="41" t="s">
        <v>34</v>
      </c>
      <c r="B32" s="91">
        <v>1048</v>
      </c>
      <c r="C32" s="38">
        <v>0.04</v>
      </c>
      <c r="D32" s="44">
        <v>1339</v>
      </c>
      <c r="E32" s="153">
        <v>1156</v>
      </c>
      <c r="F32" s="20">
        <v>1156</v>
      </c>
      <c r="G32" s="61">
        <f t="shared" ref="G32:G36" si="13">E32-D32</f>
        <v>-183</v>
      </c>
      <c r="H32" s="63">
        <f t="shared" ref="H32:H36" si="14">F32-D32</f>
        <v>-183</v>
      </c>
      <c r="I32" s="48" t="s">
        <v>122</v>
      </c>
      <c r="J32" s="39" t="s">
        <v>353</v>
      </c>
      <c r="K32" s="49" t="s">
        <v>353</v>
      </c>
      <c r="L32" s="61">
        <f t="shared" si="6"/>
        <v>-0.15999999999999659</v>
      </c>
      <c r="M32" s="63">
        <f t="shared" si="3"/>
        <v>-0.15999999999999659</v>
      </c>
      <c r="N32" s="37"/>
    </row>
    <row r="33" spans="1:14" ht="13.9" customHeight="1" x14ac:dyDescent="0.25">
      <c r="A33" s="41" t="s">
        <v>34</v>
      </c>
      <c r="B33" s="91">
        <v>1024</v>
      </c>
      <c r="C33" s="38">
        <v>0.04</v>
      </c>
      <c r="D33" s="44">
        <v>1339</v>
      </c>
      <c r="E33" s="153">
        <v>1156</v>
      </c>
      <c r="F33" s="20">
        <v>1156</v>
      </c>
      <c r="G33" s="61">
        <f t="shared" si="13"/>
        <v>-183</v>
      </c>
      <c r="H33" s="63">
        <f t="shared" si="14"/>
        <v>-183</v>
      </c>
      <c r="I33" s="48" t="s">
        <v>123</v>
      </c>
      <c r="J33" s="39" t="s">
        <v>354</v>
      </c>
      <c r="K33" s="49" t="s">
        <v>354</v>
      </c>
      <c r="L33" s="61">
        <f t="shared" si="6"/>
        <v>-0.15999999999999659</v>
      </c>
      <c r="M33" s="63">
        <f t="shared" si="3"/>
        <v>-0.15999999999999659</v>
      </c>
      <c r="N33" s="37"/>
    </row>
    <row r="34" spans="1:14" ht="13.9" customHeight="1" x14ac:dyDescent="0.25">
      <c r="A34" s="41" t="s">
        <v>34</v>
      </c>
      <c r="B34" s="91">
        <v>731</v>
      </c>
      <c r="C34" s="38">
        <v>0.04</v>
      </c>
      <c r="D34" s="44">
        <v>1409</v>
      </c>
      <c r="E34" s="153">
        <v>1228</v>
      </c>
      <c r="F34" s="20">
        <v>1228</v>
      </c>
      <c r="G34" s="61">
        <f t="shared" si="13"/>
        <v>-181</v>
      </c>
      <c r="H34" s="63">
        <f t="shared" si="14"/>
        <v>-181</v>
      </c>
      <c r="I34" s="48" t="s">
        <v>124</v>
      </c>
      <c r="J34" s="39" t="s">
        <v>355</v>
      </c>
      <c r="K34" s="49" t="s">
        <v>355</v>
      </c>
      <c r="L34" s="61">
        <f t="shared" si="6"/>
        <v>-0.14000000000000057</v>
      </c>
      <c r="M34" s="63">
        <f t="shared" si="3"/>
        <v>-0.14000000000000057</v>
      </c>
      <c r="N34" s="37"/>
    </row>
    <row r="35" spans="1:14" ht="13.9" customHeight="1" x14ac:dyDescent="0.25">
      <c r="A35" s="41" t="s">
        <v>34</v>
      </c>
      <c r="B35" s="91">
        <v>527.70000000000005</v>
      </c>
      <c r="C35" s="38">
        <v>0.04</v>
      </c>
      <c r="D35" s="44">
        <v>1450</v>
      </c>
      <c r="E35" s="153">
        <v>1270</v>
      </c>
      <c r="F35" s="20">
        <v>1270</v>
      </c>
      <c r="G35" s="61">
        <f t="shared" si="13"/>
        <v>-180</v>
      </c>
      <c r="H35" s="63">
        <f t="shared" si="14"/>
        <v>-180</v>
      </c>
      <c r="I35" s="48" t="s">
        <v>125</v>
      </c>
      <c r="J35" s="39" t="s">
        <v>319</v>
      </c>
      <c r="K35" s="49" t="s">
        <v>319</v>
      </c>
      <c r="L35" s="61">
        <f t="shared" si="6"/>
        <v>-0.12999999999999545</v>
      </c>
      <c r="M35" s="63">
        <f t="shared" si="3"/>
        <v>-0.12999999999999545</v>
      </c>
      <c r="N35" s="37"/>
    </row>
    <row r="36" spans="1:14" ht="13.9" customHeight="1" x14ac:dyDescent="0.25">
      <c r="A36" s="41" t="s">
        <v>34</v>
      </c>
      <c r="B36" s="91">
        <v>196.3</v>
      </c>
      <c r="C36" s="38">
        <v>0.04</v>
      </c>
      <c r="D36" s="44">
        <v>1450</v>
      </c>
      <c r="E36" s="153">
        <v>1270</v>
      </c>
      <c r="F36" s="20">
        <v>1270</v>
      </c>
      <c r="G36" s="61">
        <f t="shared" si="13"/>
        <v>-180</v>
      </c>
      <c r="H36" s="63">
        <f t="shared" si="14"/>
        <v>-180</v>
      </c>
      <c r="I36" s="48" t="s">
        <v>126</v>
      </c>
      <c r="J36" s="39" t="s">
        <v>356</v>
      </c>
      <c r="K36" s="49" t="s">
        <v>356</v>
      </c>
      <c r="L36" s="61">
        <f t="shared" si="6"/>
        <v>-0.12000000000000455</v>
      </c>
      <c r="M36" s="63">
        <f t="shared" si="3"/>
        <v>-0.12000000000000455</v>
      </c>
      <c r="N36" s="37"/>
    </row>
    <row r="37" spans="1:14" ht="13.9" customHeight="1" x14ac:dyDescent="0.25">
      <c r="A37" s="41" t="s">
        <v>34</v>
      </c>
      <c r="B37" s="91">
        <v>160</v>
      </c>
      <c r="C37" s="38">
        <v>0.04</v>
      </c>
      <c r="D37" s="181" t="s">
        <v>221</v>
      </c>
      <c r="E37" s="182" t="s">
        <v>253</v>
      </c>
      <c r="F37" s="183" t="s">
        <v>253</v>
      </c>
      <c r="G37" s="64"/>
      <c r="H37" s="65"/>
      <c r="I37" s="50"/>
      <c r="J37" s="40"/>
      <c r="K37" s="51"/>
      <c r="L37" s="64"/>
      <c r="M37" s="65"/>
      <c r="N37" s="37"/>
    </row>
    <row r="38" spans="1:14" ht="13.9" customHeight="1" x14ac:dyDescent="0.25">
      <c r="A38" s="41" t="s">
        <v>34</v>
      </c>
      <c r="B38" s="91">
        <v>146.9</v>
      </c>
      <c r="C38" s="38">
        <v>0.04</v>
      </c>
      <c r="D38" s="44">
        <v>1450</v>
      </c>
      <c r="E38" s="153">
        <v>1270</v>
      </c>
      <c r="F38" s="20">
        <v>1270</v>
      </c>
      <c r="G38" s="61">
        <f t="shared" ref="G38:G45" si="15">E38-D38</f>
        <v>-180</v>
      </c>
      <c r="H38" s="63">
        <f t="shared" ref="H38:H45" si="16">F38-D38</f>
        <v>-180</v>
      </c>
      <c r="I38" s="48" t="s">
        <v>126</v>
      </c>
      <c r="J38" s="39" t="s">
        <v>357</v>
      </c>
      <c r="K38" s="49" t="s">
        <v>357</v>
      </c>
      <c r="L38" s="61">
        <f t="shared" si="6"/>
        <v>-0.12999999999999545</v>
      </c>
      <c r="M38" s="63">
        <f t="shared" si="3"/>
        <v>-0.12999999999999545</v>
      </c>
      <c r="N38" s="37"/>
    </row>
    <row r="39" spans="1:14" x14ac:dyDescent="0.25">
      <c r="A39" s="8" t="s">
        <v>4</v>
      </c>
      <c r="B39" s="15" t="s">
        <v>5</v>
      </c>
      <c r="C39" s="38">
        <v>0.04</v>
      </c>
      <c r="D39" s="8">
        <v>4788</v>
      </c>
      <c r="E39" s="28">
        <v>4788</v>
      </c>
      <c r="F39" s="157">
        <v>4788</v>
      </c>
      <c r="G39" s="61">
        <f t="shared" si="15"/>
        <v>0</v>
      </c>
      <c r="H39" s="63">
        <f t="shared" si="16"/>
        <v>0</v>
      </c>
      <c r="I39" s="52">
        <v>103.88</v>
      </c>
      <c r="J39" s="15">
        <v>103.78</v>
      </c>
      <c r="K39" s="53">
        <v>103.78</v>
      </c>
      <c r="L39" s="61">
        <f t="shared" si="6"/>
        <v>-9.9999999999994316E-2</v>
      </c>
      <c r="M39" s="63">
        <f t="shared" si="3"/>
        <v>-9.9999999999994316E-2</v>
      </c>
      <c r="N39" s="9" t="str">
        <f t="shared" ref="N39:N83" si="17">B39</f>
        <v>105083.*</v>
      </c>
    </row>
    <row r="40" spans="1:14" x14ac:dyDescent="0.25">
      <c r="A40" s="8" t="s">
        <v>4</v>
      </c>
      <c r="B40" s="15" t="s">
        <v>6</v>
      </c>
      <c r="C40" s="38">
        <v>0.04</v>
      </c>
      <c r="D40" s="8">
        <v>4822</v>
      </c>
      <c r="E40" s="28">
        <v>4822</v>
      </c>
      <c r="F40" s="157">
        <v>4822</v>
      </c>
      <c r="G40" s="61">
        <f t="shared" si="15"/>
        <v>0</v>
      </c>
      <c r="H40" s="63">
        <f t="shared" si="16"/>
        <v>0</v>
      </c>
      <c r="I40" s="52">
        <v>103.72</v>
      </c>
      <c r="J40" s="15">
        <v>103.61</v>
      </c>
      <c r="K40" s="53">
        <v>103.61</v>
      </c>
      <c r="L40" s="61">
        <f t="shared" si="6"/>
        <v>-0.10999999999999943</v>
      </c>
      <c r="M40" s="63">
        <f t="shared" si="3"/>
        <v>-0.10999999999999943</v>
      </c>
      <c r="N40" s="9" t="str">
        <f t="shared" si="17"/>
        <v>104805.*</v>
      </c>
    </row>
    <row r="41" spans="1:14" x14ac:dyDescent="0.25">
      <c r="A41" s="8" t="s">
        <v>7</v>
      </c>
      <c r="B41" s="15">
        <v>104527</v>
      </c>
      <c r="C41" s="38">
        <v>0.04</v>
      </c>
      <c r="D41" s="8">
        <v>4359</v>
      </c>
      <c r="E41" s="28">
        <v>4317</v>
      </c>
      <c r="F41" s="157">
        <v>4317</v>
      </c>
      <c r="G41" s="61">
        <f t="shared" si="15"/>
        <v>-42</v>
      </c>
      <c r="H41" s="63">
        <f t="shared" si="16"/>
        <v>-42</v>
      </c>
      <c r="I41" s="52">
        <v>103.58</v>
      </c>
      <c r="J41" s="15">
        <v>103.47</v>
      </c>
      <c r="K41" s="53">
        <v>103.47</v>
      </c>
      <c r="L41" s="61">
        <f t="shared" si="6"/>
        <v>-0.10999999999999943</v>
      </c>
      <c r="M41" s="63">
        <f t="shared" si="3"/>
        <v>-0.10999999999999943</v>
      </c>
      <c r="N41" s="9">
        <f t="shared" si="17"/>
        <v>104527</v>
      </c>
    </row>
    <row r="42" spans="1:14" x14ac:dyDescent="0.25">
      <c r="A42" s="8" t="s">
        <v>7</v>
      </c>
      <c r="B42" s="15">
        <v>103364</v>
      </c>
      <c r="C42" s="38">
        <v>0.04</v>
      </c>
      <c r="D42" s="8">
        <v>4673</v>
      </c>
      <c r="E42" s="28">
        <v>4587</v>
      </c>
      <c r="F42" s="157">
        <v>4587</v>
      </c>
      <c r="G42" s="61">
        <f t="shared" si="15"/>
        <v>-86</v>
      </c>
      <c r="H42" s="63">
        <f t="shared" si="16"/>
        <v>-86</v>
      </c>
      <c r="I42" s="52">
        <v>103.02</v>
      </c>
      <c r="J42" s="15">
        <v>102.9</v>
      </c>
      <c r="K42" s="53">
        <v>102.9</v>
      </c>
      <c r="L42" s="61">
        <f t="shared" si="6"/>
        <v>-0.11999999999999034</v>
      </c>
      <c r="M42" s="63">
        <f t="shared" si="3"/>
        <v>-0.11999999999999034</v>
      </c>
      <c r="N42" s="9">
        <f t="shared" si="17"/>
        <v>103364</v>
      </c>
    </row>
    <row r="43" spans="1:14" x14ac:dyDescent="0.25">
      <c r="A43" s="8" t="s">
        <v>7</v>
      </c>
      <c r="B43" s="15">
        <v>102317</v>
      </c>
      <c r="C43" s="38">
        <v>0.04</v>
      </c>
      <c r="D43" s="8">
        <v>4957</v>
      </c>
      <c r="E43" s="28">
        <v>4829</v>
      </c>
      <c r="F43" s="157">
        <v>4829</v>
      </c>
      <c r="G43" s="61">
        <f t="shared" si="15"/>
        <v>-128</v>
      </c>
      <c r="H43" s="63">
        <f t="shared" si="16"/>
        <v>-128</v>
      </c>
      <c r="I43" s="52">
        <v>102.45</v>
      </c>
      <c r="J43" s="15">
        <v>102.32</v>
      </c>
      <c r="K43" s="53">
        <v>102.32</v>
      </c>
      <c r="L43" s="61">
        <f t="shared" si="6"/>
        <v>-0.13000000000000966</v>
      </c>
      <c r="M43" s="63">
        <f t="shared" si="3"/>
        <v>-0.13000000000000966</v>
      </c>
      <c r="N43" s="9">
        <f t="shared" si="17"/>
        <v>102317</v>
      </c>
    </row>
    <row r="44" spans="1:14" x14ac:dyDescent="0.25">
      <c r="A44" s="8" t="s">
        <v>7</v>
      </c>
      <c r="B44" s="15">
        <v>101430</v>
      </c>
      <c r="C44" s="38">
        <v>0.04</v>
      </c>
      <c r="D44" s="8">
        <v>5195</v>
      </c>
      <c r="E44" s="28">
        <v>5031</v>
      </c>
      <c r="F44" s="157">
        <v>5031</v>
      </c>
      <c r="G44" s="61">
        <f t="shared" si="15"/>
        <v>-164</v>
      </c>
      <c r="H44" s="63">
        <f t="shared" si="16"/>
        <v>-164</v>
      </c>
      <c r="I44" s="52">
        <v>101.91</v>
      </c>
      <c r="J44" s="15">
        <v>101.78</v>
      </c>
      <c r="K44" s="53">
        <v>101.78</v>
      </c>
      <c r="L44" s="61">
        <f t="shared" si="6"/>
        <v>-0.12999999999999545</v>
      </c>
      <c r="M44" s="63">
        <f t="shared" si="3"/>
        <v>-0.12999999999999545</v>
      </c>
      <c r="N44" s="9">
        <f t="shared" si="17"/>
        <v>101430</v>
      </c>
    </row>
    <row r="45" spans="1:14" x14ac:dyDescent="0.25">
      <c r="A45" s="8" t="s">
        <v>7</v>
      </c>
      <c r="B45" s="15">
        <v>101325</v>
      </c>
      <c r="C45" s="38">
        <v>0.04</v>
      </c>
      <c r="D45" s="8">
        <v>5195</v>
      </c>
      <c r="E45" s="28">
        <v>5031</v>
      </c>
      <c r="F45" s="157">
        <v>5031</v>
      </c>
      <c r="G45" s="61">
        <f t="shared" si="15"/>
        <v>-164</v>
      </c>
      <c r="H45" s="63">
        <f t="shared" si="16"/>
        <v>-164</v>
      </c>
      <c r="I45" s="52">
        <v>101.87</v>
      </c>
      <c r="J45" s="15">
        <v>101.74</v>
      </c>
      <c r="K45" s="53">
        <v>101.74</v>
      </c>
      <c r="L45" s="61">
        <f t="shared" si="6"/>
        <v>-0.13000000000000966</v>
      </c>
      <c r="M45" s="63">
        <f t="shared" si="3"/>
        <v>-0.13000000000000966</v>
      </c>
      <c r="N45" s="9">
        <f t="shared" si="17"/>
        <v>101325</v>
      </c>
    </row>
    <row r="46" spans="1:14" x14ac:dyDescent="0.25">
      <c r="A46" s="8" t="s">
        <v>7</v>
      </c>
      <c r="B46" s="15">
        <v>101296</v>
      </c>
      <c r="C46" s="38">
        <v>0.04</v>
      </c>
      <c r="D46" s="181" t="s">
        <v>26</v>
      </c>
      <c r="E46" s="182" t="s">
        <v>251</v>
      </c>
      <c r="F46" s="183" t="s">
        <v>251</v>
      </c>
      <c r="G46" s="64"/>
      <c r="H46" s="65"/>
      <c r="I46" s="154"/>
      <c r="J46" s="155"/>
      <c r="K46" s="156"/>
      <c r="L46" s="64"/>
      <c r="M46" s="65"/>
      <c r="N46" s="9">
        <f t="shared" si="17"/>
        <v>101296</v>
      </c>
    </row>
    <row r="47" spans="1:14" x14ac:dyDescent="0.25">
      <c r="A47" s="8" t="s">
        <v>7</v>
      </c>
      <c r="B47" s="15">
        <v>101274</v>
      </c>
      <c r="C47" s="38">
        <v>0.04</v>
      </c>
      <c r="D47" s="8">
        <v>5195</v>
      </c>
      <c r="E47" s="28">
        <v>5031</v>
      </c>
      <c r="F47" s="157">
        <v>5031</v>
      </c>
      <c r="G47" s="61">
        <f t="shared" ref="G47:G52" si="18">E47-D47</f>
        <v>-164</v>
      </c>
      <c r="H47" s="63">
        <f t="shared" ref="H47:H52" si="19">F47-D47</f>
        <v>-164</v>
      </c>
      <c r="I47" s="52">
        <v>101.69</v>
      </c>
      <c r="J47" s="15">
        <v>101.56</v>
      </c>
      <c r="K47" s="53">
        <v>101.56</v>
      </c>
      <c r="L47" s="61">
        <f t="shared" si="6"/>
        <v>-0.12999999999999545</v>
      </c>
      <c r="M47" s="63">
        <f t="shared" si="3"/>
        <v>-0.12999999999999545</v>
      </c>
      <c r="N47" s="9">
        <f t="shared" si="17"/>
        <v>101274</v>
      </c>
    </row>
    <row r="48" spans="1:14" x14ac:dyDescent="0.25">
      <c r="A48" s="8" t="s">
        <v>7</v>
      </c>
      <c r="B48" s="15">
        <v>101172</v>
      </c>
      <c r="C48" s="38">
        <v>0.04</v>
      </c>
      <c r="D48" s="8">
        <v>5195</v>
      </c>
      <c r="E48" s="28">
        <v>5031</v>
      </c>
      <c r="F48" s="157">
        <v>5031</v>
      </c>
      <c r="G48" s="61">
        <f t="shared" si="18"/>
        <v>-164</v>
      </c>
      <c r="H48" s="63">
        <f t="shared" si="19"/>
        <v>-164</v>
      </c>
      <c r="I48" s="52">
        <v>101.63</v>
      </c>
      <c r="J48" s="15">
        <v>101.49</v>
      </c>
      <c r="K48" s="53">
        <v>101.49</v>
      </c>
      <c r="L48" s="61">
        <f t="shared" si="6"/>
        <v>-0.14000000000000057</v>
      </c>
      <c r="M48" s="63">
        <f t="shared" si="3"/>
        <v>-0.14000000000000057</v>
      </c>
      <c r="N48" s="9">
        <f t="shared" si="17"/>
        <v>101172</v>
      </c>
    </row>
    <row r="49" spans="1:14" x14ac:dyDescent="0.25">
      <c r="A49" s="8" t="s">
        <v>8</v>
      </c>
      <c r="B49" s="15">
        <v>100723</v>
      </c>
      <c r="C49" s="38">
        <v>0.04</v>
      </c>
      <c r="D49" s="8">
        <v>5694</v>
      </c>
      <c r="E49" s="28">
        <v>5529</v>
      </c>
      <c r="F49" s="157">
        <v>5529</v>
      </c>
      <c r="G49" s="61">
        <f t="shared" si="18"/>
        <v>-165</v>
      </c>
      <c r="H49" s="63">
        <f t="shared" si="19"/>
        <v>-165</v>
      </c>
      <c r="I49" s="52">
        <v>101.12</v>
      </c>
      <c r="J49" s="15">
        <v>100.99</v>
      </c>
      <c r="K49" s="53">
        <v>100.99</v>
      </c>
      <c r="L49" s="61">
        <f t="shared" si="6"/>
        <v>-0.13000000000000966</v>
      </c>
      <c r="M49" s="63">
        <f t="shared" si="3"/>
        <v>-0.13000000000000966</v>
      </c>
      <c r="N49" s="9">
        <f t="shared" si="17"/>
        <v>100723</v>
      </c>
    </row>
    <row r="50" spans="1:14" x14ac:dyDescent="0.25">
      <c r="A50" s="8" t="s">
        <v>8</v>
      </c>
      <c r="B50" s="15">
        <v>99963</v>
      </c>
      <c r="C50" s="38">
        <v>0.04</v>
      </c>
      <c r="D50" s="8">
        <v>5694</v>
      </c>
      <c r="E50" s="28">
        <v>5529</v>
      </c>
      <c r="F50" s="157">
        <v>5529</v>
      </c>
      <c r="G50" s="61">
        <f t="shared" si="18"/>
        <v>-165</v>
      </c>
      <c r="H50" s="63">
        <f t="shared" si="19"/>
        <v>-165</v>
      </c>
      <c r="I50" s="52">
        <v>100.63</v>
      </c>
      <c r="J50" s="15">
        <v>100.51</v>
      </c>
      <c r="K50" s="53">
        <v>100.51</v>
      </c>
      <c r="L50" s="61">
        <f t="shared" si="6"/>
        <v>-0.11999999999999034</v>
      </c>
      <c r="M50" s="63">
        <f t="shared" si="3"/>
        <v>-0.11999999999999034</v>
      </c>
      <c r="N50" s="9">
        <f t="shared" si="17"/>
        <v>99963</v>
      </c>
    </row>
    <row r="51" spans="1:14" x14ac:dyDescent="0.25">
      <c r="A51" s="8" t="s">
        <v>8</v>
      </c>
      <c r="B51" s="15">
        <v>99304</v>
      </c>
      <c r="C51" s="38">
        <v>0.04</v>
      </c>
      <c r="D51" s="8">
        <v>5694</v>
      </c>
      <c r="E51" s="28">
        <v>5529</v>
      </c>
      <c r="F51" s="157">
        <v>5529</v>
      </c>
      <c r="G51" s="61">
        <f t="shared" si="18"/>
        <v>-165</v>
      </c>
      <c r="H51" s="63">
        <f t="shared" si="19"/>
        <v>-165</v>
      </c>
      <c r="I51" s="52">
        <v>100.25</v>
      </c>
      <c r="J51" s="15">
        <v>100.13</v>
      </c>
      <c r="K51" s="53">
        <v>100.13</v>
      </c>
      <c r="L51" s="61">
        <f t="shared" si="6"/>
        <v>-0.12000000000000455</v>
      </c>
      <c r="M51" s="63">
        <f t="shared" si="3"/>
        <v>-0.12000000000000455</v>
      </c>
      <c r="N51" s="9">
        <f t="shared" si="17"/>
        <v>99304</v>
      </c>
    </row>
    <row r="52" spans="1:14" x14ac:dyDescent="0.25">
      <c r="A52" s="8" t="s">
        <v>8</v>
      </c>
      <c r="B52" s="15">
        <v>99202</v>
      </c>
      <c r="C52" s="38">
        <v>0.04</v>
      </c>
      <c r="D52" s="8">
        <v>5694</v>
      </c>
      <c r="E52" s="28">
        <v>5529</v>
      </c>
      <c r="F52" s="157">
        <v>5529</v>
      </c>
      <c r="G52" s="61">
        <f t="shared" si="18"/>
        <v>-165</v>
      </c>
      <c r="H52" s="63">
        <f t="shared" si="19"/>
        <v>-165</v>
      </c>
      <c r="I52" s="52">
        <v>100.18</v>
      </c>
      <c r="J52" s="15">
        <v>100.05</v>
      </c>
      <c r="K52" s="53">
        <v>100.05</v>
      </c>
      <c r="L52" s="61">
        <f t="shared" si="6"/>
        <v>-0.13000000000000966</v>
      </c>
      <c r="M52" s="63">
        <f t="shared" si="3"/>
        <v>-0.13000000000000966</v>
      </c>
      <c r="N52" s="9">
        <f t="shared" si="17"/>
        <v>99202</v>
      </c>
    </row>
    <row r="53" spans="1:14" x14ac:dyDescent="0.25">
      <c r="A53" s="8" t="s">
        <v>8</v>
      </c>
      <c r="B53" s="15">
        <v>99176</v>
      </c>
      <c r="C53" s="38">
        <v>0.04</v>
      </c>
      <c r="D53" s="181" t="s">
        <v>27</v>
      </c>
      <c r="E53" s="182" t="s">
        <v>251</v>
      </c>
      <c r="F53" s="183" t="s">
        <v>251</v>
      </c>
      <c r="G53" s="64"/>
      <c r="H53" s="65"/>
      <c r="I53" s="154"/>
      <c r="J53" s="155"/>
      <c r="K53" s="156"/>
      <c r="L53" s="64"/>
      <c r="M53" s="65"/>
      <c r="N53" s="9">
        <f t="shared" si="17"/>
        <v>99176</v>
      </c>
    </row>
    <row r="54" spans="1:14" x14ac:dyDescent="0.25">
      <c r="A54" s="8" t="s">
        <v>8</v>
      </c>
      <c r="B54" s="15">
        <v>99154</v>
      </c>
      <c r="C54" s="38">
        <v>0.04</v>
      </c>
      <c r="D54" s="8">
        <v>5694</v>
      </c>
      <c r="E54" s="28">
        <v>5529</v>
      </c>
      <c r="F54" s="157">
        <v>5529</v>
      </c>
      <c r="G54" s="61">
        <f t="shared" ref="G54:G58" si="20">E54-D54</f>
        <v>-165</v>
      </c>
      <c r="H54" s="63">
        <f t="shared" ref="H54:H58" si="21">F54-D54</f>
        <v>-165</v>
      </c>
      <c r="I54" s="52">
        <v>99.97</v>
      </c>
      <c r="J54" s="15">
        <v>99.85</v>
      </c>
      <c r="K54" s="53">
        <v>99.85</v>
      </c>
      <c r="L54" s="61">
        <f t="shared" si="6"/>
        <v>-0.12000000000000455</v>
      </c>
      <c r="M54" s="63">
        <f t="shared" si="3"/>
        <v>-0.12000000000000455</v>
      </c>
      <c r="N54" s="9">
        <f t="shared" si="17"/>
        <v>99154</v>
      </c>
    </row>
    <row r="55" spans="1:14" x14ac:dyDescent="0.25">
      <c r="A55" s="8" t="s">
        <v>8</v>
      </c>
      <c r="B55" s="15">
        <v>99044</v>
      </c>
      <c r="C55" s="38">
        <v>0.04</v>
      </c>
      <c r="D55" s="8">
        <v>5694</v>
      </c>
      <c r="E55" s="28">
        <v>5529</v>
      </c>
      <c r="F55" s="157">
        <v>5529</v>
      </c>
      <c r="G55" s="61">
        <f t="shared" si="20"/>
        <v>-165</v>
      </c>
      <c r="H55" s="63">
        <f t="shared" si="21"/>
        <v>-165</v>
      </c>
      <c r="I55" s="52">
        <v>99.68</v>
      </c>
      <c r="J55" s="15">
        <v>99.56</v>
      </c>
      <c r="K55" s="53">
        <v>99.56</v>
      </c>
      <c r="L55" s="61">
        <f t="shared" si="6"/>
        <v>-0.12000000000000455</v>
      </c>
      <c r="M55" s="63">
        <f t="shared" si="3"/>
        <v>-0.12000000000000455</v>
      </c>
      <c r="N55" s="9">
        <f t="shared" si="17"/>
        <v>99044</v>
      </c>
    </row>
    <row r="56" spans="1:14" x14ac:dyDescent="0.25">
      <c r="A56" s="8" t="s">
        <v>8</v>
      </c>
      <c r="B56" s="15">
        <v>98564</v>
      </c>
      <c r="C56" s="38">
        <v>0.04</v>
      </c>
      <c r="D56" s="8">
        <v>6226</v>
      </c>
      <c r="E56" s="28">
        <v>6062</v>
      </c>
      <c r="F56" s="157">
        <v>6062</v>
      </c>
      <c r="G56" s="61">
        <f t="shared" si="20"/>
        <v>-164</v>
      </c>
      <c r="H56" s="63">
        <f t="shared" si="21"/>
        <v>-164</v>
      </c>
      <c r="I56" s="52">
        <v>99.18</v>
      </c>
      <c r="J56" s="15">
        <v>99.05</v>
      </c>
      <c r="K56" s="53">
        <v>99.05</v>
      </c>
      <c r="L56" s="61">
        <f t="shared" si="6"/>
        <v>-0.13000000000000966</v>
      </c>
      <c r="M56" s="63">
        <f t="shared" si="3"/>
        <v>-0.13000000000000966</v>
      </c>
      <c r="N56" s="9">
        <f t="shared" si="17"/>
        <v>98564</v>
      </c>
    </row>
    <row r="57" spans="1:14" x14ac:dyDescent="0.25">
      <c r="A57" s="8" t="s">
        <v>8</v>
      </c>
      <c r="B57" s="15">
        <v>97673</v>
      </c>
      <c r="C57" s="38">
        <v>0.04</v>
      </c>
      <c r="D57" s="8">
        <v>6226</v>
      </c>
      <c r="E57" s="28">
        <v>6062</v>
      </c>
      <c r="F57" s="157">
        <v>6062</v>
      </c>
      <c r="G57" s="61">
        <f t="shared" si="20"/>
        <v>-164</v>
      </c>
      <c r="H57" s="63">
        <f t="shared" si="21"/>
        <v>-164</v>
      </c>
      <c r="I57" s="52">
        <v>97.92</v>
      </c>
      <c r="J57" s="15">
        <v>97.82</v>
      </c>
      <c r="K57" s="53">
        <v>97.82</v>
      </c>
      <c r="L57" s="61">
        <f t="shared" si="6"/>
        <v>-0.10000000000000853</v>
      </c>
      <c r="M57" s="63">
        <f t="shared" si="3"/>
        <v>-0.10000000000000853</v>
      </c>
      <c r="N57" s="9">
        <f t="shared" si="17"/>
        <v>97673</v>
      </c>
    </row>
    <row r="58" spans="1:14" x14ac:dyDescent="0.25">
      <c r="A58" s="8" t="s">
        <v>8</v>
      </c>
      <c r="B58" s="15">
        <v>97571</v>
      </c>
      <c r="C58" s="38">
        <v>0.04</v>
      </c>
      <c r="D58" s="8">
        <v>6226</v>
      </c>
      <c r="E58" s="28">
        <v>6062</v>
      </c>
      <c r="F58" s="157">
        <v>6062</v>
      </c>
      <c r="G58" s="61">
        <f t="shared" si="20"/>
        <v>-164</v>
      </c>
      <c r="H58" s="63">
        <f t="shared" si="21"/>
        <v>-164</v>
      </c>
      <c r="I58" s="52">
        <v>97.7</v>
      </c>
      <c r="J58" s="15">
        <v>97.61</v>
      </c>
      <c r="K58" s="53">
        <v>97.61</v>
      </c>
      <c r="L58" s="61">
        <f t="shared" si="6"/>
        <v>-9.0000000000003411E-2</v>
      </c>
      <c r="M58" s="63">
        <f t="shared" si="3"/>
        <v>-9.0000000000003411E-2</v>
      </c>
      <c r="N58" s="9">
        <f t="shared" si="17"/>
        <v>97571</v>
      </c>
    </row>
    <row r="59" spans="1:14" x14ac:dyDescent="0.25">
      <c r="A59" s="8" t="s">
        <v>8</v>
      </c>
      <c r="B59" s="15">
        <v>97558</v>
      </c>
      <c r="C59" s="38">
        <v>0.04</v>
      </c>
      <c r="D59" s="181" t="s">
        <v>17</v>
      </c>
      <c r="E59" s="182" t="s">
        <v>251</v>
      </c>
      <c r="F59" s="183" t="s">
        <v>251</v>
      </c>
      <c r="G59" s="64"/>
      <c r="H59" s="65"/>
      <c r="I59" s="154"/>
      <c r="J59" s="155"/>
      <c r="K59" s="156"/>
      <c r="L59" s="64"/>
      <c r="M59" s="65"/>
      <c r="N59" s="9">
        <f>B59</f>
        <v>97558</v>
      </c>
    </row>
    <row r="60" spans="1:14" x14ac:dyDescent="0.25">
      <c r="A60" s="8" t="s">
        <v>8</v>
      </c>
      <c r="B60" s="15">
        <v>97546</v>
      </c>
      <c r="C60" s="38">
        <v>0.04</v>
      </c>
      <c r="D60" s="8">
        <v>6226</v>
      </c>
      <c r="E60" s="28">
        <v>6062</v>
      </c>
      <c r="F60" s="157">
        <v>6062</v>
      </c>
      <c r="G60" s="61">
        <f t="shared" ref="G60:G64" si="22">E60-D60</f>
        <v>-164</v>
      </c>
      <c r="H60" s="63">
        <f t="shared" ref="H60:H64" si="23">F60-D60</f>
        <v>-164</v>
      </c>
      <c r="I60" s="52">
        <v>97.58</v>
      </c>
      <c r="J60" s="15">
        <v>97.47</v>
      </c>
      <c r="K60" s="53">
        <v>97.47</v>
      </c>
      <c r="L60" s="61">
        <f t="shared" si="6"/>
        <v>-0.10999999999999943</v>
      </c>
      <c r="M60" s="63">
        <f t="shared" si="3"/>
        <v>-0.10999999999999943</v>
      </c>
      <c r="N60" s="9">
        <f t="shared" si="17"/>
        <v>97546</v>
      </c>
    </row>
    <row r="61" spans="1:14" x14ac:dyDescent="0.25">
      <c r="A61" s="8" t="s">
        <v>8</v>
      </c>
      <c r="B61" s="15">
        <v>97445</v>
      </c>
      <c r="C61" s="38">
        <v>0.04</v>
      </c>
      <c r="D61" s="8">
        <v>6226</v>
      </c>
      <c r="E61" s="28">
        <v>6062</v>
      </c>
      <c r="F61" s="157">
        <v>6062</v>
      </c>
      <c r="G61" s="61">
        <f t="shared" si="22"/>
        <v>-164</v>
      </c>
      <c r="H61" s="63">
        <f t="shared" si="23"/>
        <v>-164</v>
      </c>
      <c r="I61" s="52">
        <v>97.56</v>
      </c>
      <c r="J61" s="15">
        <v>97.45</v>
      </c>
      <c r="K61" s="53">
        <v>97.45</v>
      </c>
      <c r="L61" s="61">
        <f t="shared" si="6"/>
        <v>-0.10999999999999943</v>
      </c>
      <c r="M61" s="63">
        <f t="shared" si="3"/>
        <v>-0.10999999999999943</v>
      </c>
      <c r="N61" s="9">
        <f t="shared" si="17"/>
        <v>97445</v>
      </c>
    </row>
    <row r="62" spans="1:14" x14ac:dyDescent="0.25">
      <c r="A62" s="8" t="s">
        <v>8</v>
      </c>
      <c r="B62" s="15">
        <v>97054</v>
      </c>
      <c r="C62" s="38">
        <v>0.04</v>
      </c>
      <c r="D62" s="8">
        <v>6226</v>
      </c>
      <c r="E62" s="28">
        <v>6062</v>
      </c>
      <c r="F62" s="157">
        <v>6062</v>
      </c>
      <c r="G62" s="61">
        <f t="shared" si="22"/>
        <v>-164</v>
      </c>
      <c r="H62" s="63">
        <f t="shared" si="23"/>
        <v>-164</v>
      </c>
      <c r="I62" s="52">
        <v>97.27</v>
      </c>
      <c r="J62" s="15">
        <v>97.17</v>
      </c>
      <c r="K62" s="53">
        <v>97.17</v>
      </c>
      <c r="L62" s="61">
        <f t="shared" si="6"/>
        <v>-9.9999999999994316E-2</v>
      </c>
      <c r="M62" s="63">
        <f t="shared" si="3"/>
        <v>-9.9999999999994316E-2</v>
      </c>
      <c r="N62" s="9">
        <f t="shared" si="17"/>
        <v>97054</v>
      </c>
    </row>
    <row r="63" spans="1:14" x14ac:dyDescent="0.25">
      <c r="A63" s="8" t="s">
        <v>8</v>
      </c>
      <c r="B63" s="15">
        <v>96688</v>
      </c>
      <c r="C63" s="38">
        <v>0.04</v>
      </c>
      <c r="D63" s="8">
        <v>6226</v>
      </c>
      <c r="E63" s="28">
        <v>6062</v>
      </c>
      <c r="F63" s="157">
        <v>6062</v>
      </c>
      <c r="G63" s="61">
        <f t="shared" si="22"/>
        <v>-164</v>
      </c>
      <c r="H63" s="63">
        <f t="shared" si="23"/>
        <v>-164</v>
      </c>
      <c r="I63" s="52">
        <v>97.19</v>
      </c>
      <c r="J63" s="15">
        <v>97.1</v>
      </c>
      <c r="K63" s="53">
        <v>97.1</v>
      </c>
      <c r="L63" s="61">
        <f t="shared" si="6"/>
        <v>-9.0000000000003411E-2</v>
      </c>
      <c r="M63" s="63">
        <f t="shared" si="3"/>
        <v>-9.0000000000003411E-2</v>
      </c>
      <c r="N63" s="9">
        <f t="shared" si="17"/>
        <v>96688</v>
      </c>
    </row>
    <row r="64" spans="1:14" x14ac:dyDescent="0.25">
      <c r="A64" s="8" t="s">
        <v>8</v>
      </c>
      <c r="B64" s="15">
        <v>96586</v>
      </c>
      <c r="C64" s="38">
        <v>0.04</v>
      </c>
      <c r="D64" s="8">
        <v>6226</v>
      </c>
      <c r="E64" s="28">
        <v>6062</v>
      </c>
      <c r="F64" s="157">
        <v>6062</v>
      </c>
      <c r="G64" s="61">
        <f t="shared" si="22"/>
        <v>-164</v>
      </c>
      <c r="H64" s="63">
        <f t="shared" si="23"/>
        <v>-164</v>
      </c>
      <c r="I64" s="52">
        <v>97.16</v>
      </c>
      <c r="J64" s="15">
        <v>97.07</v>
      </c>
      <c r="K64" s="53">
        <v>97.07</v>
      </c>
      <c r="L64" s="61">
        <f t="shared" si="6"/>
        <v>-9.0000000000003411E-2</v>
      </c>
      <c r="M64" s="63">
        <f t="shared" si="3"/>
        <v>-9.0000000000003411E-2</v>
      </c>
      <c r="N64" s="9">
        <f t="shared" si="17"/>
        <v>96586</v>
      </c>
    </row>
    <row r="65" spans="1:14" x14ac:dyDescent="0.25">
      <c r="A65" s="8" t="s">
        <v>8</v>
      </c>
      <c r="B65" s="15">
        <v>96552.5</v>
      </c>
      <c r="C65" s="38">
        <v>0.04</v>
      </c>
      <c r="D65" s="181" t="s">
        <v>23</v>
      </c>
      <c r="E65" s="182" t="s">
        <v>251</v>
      </c>
      <c r="F65" s="183" t="s">
        <v>251</v>
      </c>
      <c r="G65" s="64"/>
      <c r="H65" s="65"/>
      <c r="I65" s="154"/>
      <c r="J65" s="155"/>
      <c r="K65" s="156"/>
      <c r="L65" s="64"/>
      <c r="M65" s="65"/>
      <c r="N65" s="9">
        <f t="shared" si="17"/>
        <v>96552.5</v>
      </c>
    </row>
    <row r="66" spans="1:14" x14ac:dyDescent="0.25">
      <c r="A66" s="8" t="s">
        <v>8</v>
      </c>
      <c r="B66" s="15">
        <v>96514</v>
      </c>
      <c r="C66" s="38">
        <v>0.04</v>
      </c>
      <c r="D66" s="8">
        <v>6226</v>
      </c>
      <c r="E66" s="28">
        <v>6062</v>
      </c>
      <c r="F66" s="157">
        <v>6062</v>
      </c>
      <c r="G66" s="61">
        <f t="shared" ref="G66:G67" si="24">E66-D66</f>
        <v>-164</v>
      </c>
      <c r="H66" s="63">
        <f t="shared" ref="H66:H67" si="25">F66-D66</f>
        <v>-164</v>
      </c>
      <c r="I66" s="52">
        <v>97.12</v>
      </c>
      <c r="J66" s="15">
        <v>97.03</v>
      </c>
      <c r="K66" s="53">
        <v>97.03</v>
      </c>
      <c r="L66" s="61">
        <f t="shared" si="6"/>
        <v>-9.0000000000003411E-2</v>
      </c>
      <c r="M66" s="63">
        <f t="shared" si="3"/>
        <v>-9.0000000000003411E-2</v>
      </c>
      <c r="N66" s="9">
        <f t="shared" si="17"/>
        <v>96514</v>
      </c>
    </row>
    <row r="67" spans="1:14" x14ac:dyDescent="0.25">
      <c r="A67" s="8" t="s">
        <v>8</v>
      </c>
      <c r="B67" s="15">
        <v>96459</v>
      </c>
      <c r="C67" s="38">
        <v>0.04</v>
      </c>
      <c r="D67" s="8">
        <v>6327</v>
      </c>
      <c r="E67" s="28">
        <v>6164</v>
      </c>
      <c r="F67" s="157">
        <v>6164</v>
      </c>
      <c r="G67" s="61">
        <f t="shared" si="24"/>
        <v>-163</v>
      </c>
      <c r="H67" s="63">
        <f t="shared" si="25"/>
        <v>-163</v>
      </c>
      <c r="I67" s="52">
        <v>97.05</v>
      </c>
      <c r="J67" s="15">
        <v>96.96</v>
      </c>
      <c r="K67" s="53">
        <v>96.96</v>
      </c>
      <c r="L67" s="61">
        <f t="shared" si="6"/>
        <v>-9.0000000000003411E-2</v>
      </c>
      <c r="M67" s="63">
        <f t="shared" si="3"/>
        <v>-9.0000000000003411E-2</v>
      </c>
      <c r="N67" s="9">
        <f t="shared" si="17"/>
        <v>96459</v>
      </c>
    </row>
    <row r="68" spans="1:14" x14ac:dyDescent="0.25">
      <c r="A68" s="8" t="s">
        <v>8</v>
      </c>
      <c r="B68" s="15">
        <v>96380.5</v>
      </c>
      <c r="C68" s="38">
        <v>0.04</v>
      </c>
      <c r="D68" s="181" t="s">
        <v>24</v>
      </c>
      <c r="E68" s="182" t="s">
        <v>251</v>
      </c>
      <c r="F68" s="183" t="s">
        <v>251</v>
      </c>
      <c r="G68" s="62"/>
      <c r="H68" s="65"/>
      <c r="I68" s="154"/>
      <c r="J68" s="155"/>
      <c r="K68" s="156"/>
      <c r="L68" s="62"/>
      <c r="M68" s="65"/>
      <c r="N68" s="9">
        <f t="shared" si="17"/>
        <v>96380.5</v>
      </c>
    </row>
    <row r="69" spans="1:14" x14ac:dyDescent="0.25">
      <c r="A69" s="8" t="s">
        <v>8</v>
      </c>
      <c r="B69" s="15">
        <v>96298</v>
      </c>
      <c r="C69" s="38">
        <v>0.04</v>
      </c>
      <c r="D69" s="8">
        <v>6327</v>
      </c>
      <c r="E69" s="28">
        <v>6164</v>
      </c>
      <c r="F69" s="157">
        <v>6164</v>
      </c>
      <c r="G69" s="61">
        <f t="shared" ref="G69:G70" si="26">E69-D69</f>
        <v>-163</v>
      </c>
      <c r="H69" s="63">
        <f t="shared" ref="H69:H70" si="27">F69-D69</f>
        <v>-163</v>
      </c>
      <c r="I69" s="52">
        <v>96.91</v>
      </c>
      <c r="J69" s="15">
        <v>96.83</v>
      </c>
      <c r="K69" s="53">
        <v>96.83</v>
      </c>
      <c r="L69" s="61">
        <f t="shared" si="6"/>
        <v>-7.9999999999998295E-2</v>
      </c>
      <c r="M69" s="63">
        <f t="shared" ref="M69:M86" si="28">K69-I69</f>
        <v>-7.9999999999998295E-2</v>
      </c>
      <c r="N69" s="9">
        <f t="shared" si="17"/>
        <v>96298</v>
      </c>
    </row>
    <row r="70" spans="1:14" x14ac:dyDescent="0.25">
      <c r="A70" s="8" t="s">
        <v>8</v>
      </c>
      <c r="B70" s="15">
        <v>96244</v>
      </c>
      <c r="C70" s="38">
        <v>0.04</v>
      </c>
      <c r="D70" s="8">
        <v>6327</v>
      </c>
      <c r="E70" s="28">
        <v>6164</v>
      </c>
      <c r="F70" s="157">
        <v>6164</v>
      </c>
      <c r="G70" s="61">
        <f t="shared" si="26"/>
        <v>-163</v>
      </c>
      <c r="H70" s="63">
        <f t="shared" si="27"/>
        <v>-163</v>
      </c>
      <c r="I70" s="52">
        <v>96.81</v>
      </c>
      <c r="J70" s="15">
        <v>96.73</v>
      </c>
      <c r="K70" s="53">
        <v>96.73</v>
      </c>
      <c r="L70" s="61">
        <f t="shared" si="6"/>
        <v>-7.9999999999998295E-2</v>
      </c>
      <c r="M70" s="63">
        <f t="shared" si="28"/>
        <v>-7.9999999999998295E-2</v>
      </c>
      <c r="N70" s="9">
        <f t="shared" si="17"/>
        <v>96244</v>
      </c>
    </row>
    <row r="71" spans="1:14" x14ac:dyDescent="0.25">
      <c r="A71" s="8" t="s">
        <v>8</v>
      </c>
      <c r="B71" s="15">
        <v>96210.5</v>
      </c>
      <c r="C71" s="38">
        <v>0.04</v>
      </c>
      <c r="D71" s="181" t="s">
        <v>25</v>
      </c>
      <c r="E71" s="182" t="s">
        <v>251</v>
      </c>
      <c r="F71" s="183" t="s">
        <v>251</v>
      </c>
      <c r="G71" s="64"/>
      <c r="H71" s="65"/>
      <c r="I71" s="154"/>
      <c r="J71" s="155"/>
      <c r="K71" s="156"/>
      <c r="L71" s="64"/>
      <c r="M71" s="65"/>
      <c r="N71" s="9">
        <f t="shared" si="17"/>
        <v>96210.5</v>
      </c>
    </row>
    <row r="72" spans="1:14" x14ac:dyDescent="0.25">
      <c r="A72" s="8" t="s">
        <v>8</v>
      </c>
      <c r="B72" s="15">
        <v>96176</v>
      </c>
      <c r="C72" s="38">
        <v>0.04</v>
      </c>
      <c r="D72" s="8">
        <v>6327</v>
      </c>
      <c r="E72" s="28">
        <v>6164</v>
      </c>
      <c r="F72" s="157">
        <v>6164</v>
      </c>
      <c r="G72" s="61">
        <f t="shared" ref="G72:G82" si="29">E72-D72</f>
        <v>-163</v>
      </c>
      <c r="H72" s="63">
        <f t="shared" ref="H72:H83" si="30">F72-D72</f>
        <v>-163</v>
      </c>
      <c r="I72" s="52">
        <v>96.87</v>
      </c>
      <c r="J72" s="15">
        <v>96.79</v>
      </c>
      <c r="K72" s="53">
        <v>96.79</v>
      </c>
      <c r="L72" s="61">
        <f t="shared" si="6"/>
        <v>-7.9999999999998295E-2</v>
      </c>
      <c r="M72" s="63">
        <f t="shared" si="28"/>
        <v>-7.9999999999998295E-2</v>
      </c>
      <c r="N72" s="9">
        <f t="shared" si="17"/>
        <v>96176</v>
      </c>
    </row>
    <row r="73" spans="1:14" x14ac:dyDescent="0.25">
      <c r="A73" s="27" t="s">
        <v>8</v>
      </c>
      <c r="B73" s="92">
        <v>96077</v>
      </c>
      <c r="C73" s="38">
        <v>0.04</v>
      </c>
      <c r="D73" s="8">
        <v>6251</v>
      </c>
      <c r="E73" s="28">
        <v>6021</v>
      </c>
      <c r="F73" s="157">
        <v>6021</v>
      </c>
      <c r="G73" s="61">
        <f t="shared" si="29"/>
        <v>-230</v>
      </c>
      <c r="H73" s="63">
        <f t="shared" si="30"/>
        <v>-230</v>
      </c>
      <c r="I73" s="52">
        <v>96.85</v>
      </c>
      <c r="J73" s="15">
        <v>96.77</v>
      </c>
      <c r="K73" s="53">
        <v>96.77</v>
      </c>
      <c r="L73" s="61">
        <f t="shared" si="6"/>
        <v>-7.9999999999998295E-2</v>
      </c>
      <c r="M73" s="63">
        <f t="shared" si="28"/>
        <v>-7.9999999999998295E-2</v>
      </c>
      <c r="N73" s="9">
        <f t="shared" si="17"/>
        <v>96077</v>
      </c>
    </row>
    <row r="74" spans="1:14" ht="15" customHeight="1" x14ac:dyDescent="0.25">
      <c r="A74" s="8" t="s">
        <v>8</v>
      </c>
      <c r="B74" s="15">
        <v>95826.7</v>
      </c>
      <c r="C74" s="38">
        <v>0.04</v>
      </c>
      <c r="D74" s="8">
        <v>6251</v>
      </c>
      <c r="E74" s="28">
        <v>6021</v>
      </c>
      <c r="F74" s="157">
        <v>6021</v>
      </c>
      <c r="G74" s="61">
        <f t="shared" si="29"/>
        <v>-230</v>
      </c>
      <c r="H74" s="63">
        <f t="shared" si="30"/>
        <v>-230</v>
      </c>
      <c r="I74" s="52">
        <v>96.8</v>
      </c>
      <c r="J74" s="15">
        <v>96.72</v>
      </c>
      <c r="K74" s="53">
        <v>96.72</v>
      </c>
      <c r="L74" s="61">
        <f t="shared" ref="L74:L82" si="31">J74-I74</f>
        <v>-7.9999999999998295E-2</v>
      </c>
      <c r="M74" s="63">
        <f t="shared" si="28"/>
        <v>-7.9999999999998295E-2</v>
      </c>
      <c r="N74" s="9">
        <f t="shared" si="17"/>
        <v>95826.7</v>
      </c>
    </row>
    <row r="75" spans="1:14" ht="15" customHeight="1" x14ac:dyDescent="0.25">
      <c r="A75" s="8" t="s">
        <v>8</v>
      </c>
      <c r="B75" s="15">
        <v>95629</v>
      </c>
      <c r="C75" s="38">
        <v>0.04</v>
      </c>
      <c r="D75" s="8">
        <v>6251</v>
      </c>
      <c r="E75" s="28">
        <v>6021</v>
      </c>
      <c r="F75" s="157">
        <v>6021</v>
      </c>
      <c r="G75" s="61">
        <f t="shared" si="29"/>
        <v>-230</v>
      </c>
      <c r="H75" s="63">
        <f t="shared" si="30"/>
        <v>-230</v>
      </c>
      <c r="I75" s="52">
        <v>96.76</v>
      </c>
      <c r="J75" s="15">
        <v>96.68</v>
      </c>
      <c r="K75" s="53">
        <v>96.68</v>
      </c>
      <c r="L75" s="61">
        <f t="shared" si="31"/>
        <v>-7.9999999999998295E-2</v>
      </c>
      <c r="M75" s="63">
        <f t="shared" si="28"/>
        <v>-7.9999999999998295E-2</v>
      </c>
      <c r="N75" s="9">
        <f t="shared" si="17"/>
        <v>95629</v>
      </c>
    </row>
    <row r="76" spans="1:14" ht="15" customHeight="1" x14ac:dyDescent="0.25">
      <c r="A76" s="8" t="s">
        <v>8</v>
      </c>
      <c r="B76" s="15">
        <v>95449.5</v>
      </c>
      <c r="C76" s="38">
        <v>0.04</v>
      </c>
      <c r="D76" s="8">
        <v>6251</v>
      </c>
      <c r="E76" s="28">
        <v>6021</v>
      </c>
      <c r="F76" s="157">
        <v>6021</v>
      </c>
      <c r="G76" s="61">
        <f t="shared" si="29"/>
        <v>-230</v>
      </c>
      <c r="H76" s="63">
        <f t="shared" si="30"/>
        <v>-230</v>
      </c>
      <c r="I76" s="52">
        <v>96.72</v>
      </c>
      <c r="J76" s="15">
        <v>96.65</v>
      </c>
      <c r="K76" s="53">
        <v>96.65</v>
      </c>
      <c r="L76" s="61">
        <f t="shared" si="31"/>
        <v>-6.9999999999993179E-2</v>
      </c>
      <c r="M76" s="63">
        <f t="shared" si="28"/>
        <v>-6.9999999999993179E-2</v>
      </c>
      <c r="N76" s="9">
        <f t="shared" si="17"/>
        <v>95449.5</v>
      </c>
    </row>
    <row r="77" spans="1:14" ht="15" customHeight="1" x14ac:dyDescent="0.25">
      <c r="A77" s="8" t="s">
        <v>8</v>
      </c>
      <c r="B77" s="15">
        <v>95294.1</v>
      </c>
      <c r="C77" s="38">
        <v>0.04</v>
      </c>
      <c r="D77" s="8">
        <v>6251</v>
      </c>
      <c r="E77" s="28">
        <v>6021</v>
      </c>
      <c r="F77" s="157">
        <v>6021</v>
      </c>
      <c r="G77" s="61">
        <f t="shared" si="29"/>
        <v>-230</v>
      </c>
      <c r="H77" s="63">
        <f t="shared" si="30"/>
        <v>-230</v>
      </c>
      <c r="I77" s="52">
        <v>96.69</v>
      </c>
      <c r="J77" s="15">
        <v>96.62</v>
      </c>
      <c r="K77" s="53">
        <v>96.62</v>
      </c>
      <c r="L77" s="61">
        <f t="shared" si="31"/>
        <v>-6.9999999999993179E-2</v>
      </c>
      <c r="M77" s="63">
        <f t="shared" si="28"/>
        <v>-6.9999999999993179E-2</v>
      </c>
      <c r="N77" s="9">
        <f t="shared" si="17"/>
        <v>95294.1</v>
      </c>
    </row>
    <row r="78" spans="1:14" ht="15" customHeight="1" x14ac:dyDescent="0.25">
      <c r="A78" s="8" t="s">
        <v>8</v>
      </c>
      <c r="B78" s="15">
        <v>95027.6</v>
      </c>
      <c r="C78" s="38">
        <v>0.04</v>
      </c>
      <c r="D78" s="8">
        <v>6251</v>
      </c>
      <c r="E78" s="28">
        <v>6021</v>
      </c>
      <c r="F78" s="157">
        <v>6021</v>
      </c>
      <c r="G78" s="61">
        <f t="shared" si="29"/>
        <v>-230</v>
      </c>
      <c r="H78" s="63">
        <f t="shared" si="30"/>
        <v>-230</v>
      </c>
      <c r="I78" s="52">
        <v>96.63</v>
      </c>
      <c r="J78" s="15">
        <v>96.57</v>
      </c>
      <c r="K78" s="53">
        <v>96.57</v>
      </c>
      <c r="L78" s="61">
        <f t="shared" si="31"/>
        <v>-6.0000000000002274E-2</v>
      </c>
      <c r="M78" s="63">
        <f t="shared" si="28"/>
        <v>-6.0000000000002274E-2</v>
      </c>
      <c r="N78" s="9">
        <f t="shared" si="17"/>
        <v>95027.6</v>
      </c>
    </row>
    <row r="79" spans="1:14" ht="15" customHeight="1" x14ac:dyDescent="0.25">
      <c r="A79" s="8" t="s">
        <v>8</v>
      </c>
      <c r="B79" s="15">
        <v>94745.39</v>
      </c>
      <c r="C79" s="38">
        <v>0.04</v>
      </c>
      <c r="D79" s="8">
        <v>6251</v>
      </c>
      <c r="E79" s="28">
        <v>6021</v>
      </c>
      <c r="F79" s="157">
        <v>6021</v>
      </c>
      <c r="G79" s="61">
        <f t="shared" si="29"/>
        <v>-230</v>
      </c>
      <c r="H79" s="63">
        <f t="shared" si="30"/>
        <v>-230</v>
      </c>
      <c r="I79" s="52">
        <v>96.58</v>
      </c>
      <c r="J79" s="15">
        <v>96.51</v>
      </c>
      <c r="K79" s="53">
        <v>96.51</v>
      </c>
      <c r="L79" s="61">
        <f t="shared" si="31"/>
        <v>-6.9999999999993179E-2</v>
      </c>
      <c r="M79" s="63">
        <f t="shared" si="28"/>
        <v>-6.9999999999993179E-2</v>
      </c>
      <c r="N79" s="9">
        <f t="shared" si="17"/>
        <v>94745.39</v>
      </c>
    </row>
    <row r="80" spans="1:14" ht="15" customHeight="1" x14ac:dyDescent="0.25">
      <c r="A80" s="8" t="s">
        <v>8</v>
      </c>
      <c r="B80" s="15">
        <v>94536.7</v>
      </c>
      <c r="C80" s="38">
        <v>0.04</v>
      </c>
      <c r="D80" s="8">
        <v>10972</v>
      </c>
      <c r="E80" s="28">
        <v>10715</v>
      </c>
      <c r="F80" s="157">
        <v>10715</v>
      </c>
      <c r="G80" s="61">
        <f t="shared" si="29"/>
        <v>-257</v>
      </c>
      <c r="H80" s="63">
        <f t="shared" si="30"/>
        <v>-257</v>
      </c>
      <c r="I80" s="52">
        <v>96.19</v>
      </c>
      <c r="J80" s="15">
        <v>96.13</v>
      </c>
      <c r="K80" s="53">
        <v>96.13</v>
      </c>
      <c r="L80" s="61">
        <f t="shared" si="31"/>
        <v>-6.0000000000002274E-2</v>
      </c>
      <c r="M80" s="63">
        <f t="shared" si="28"/>
        <v>-6.0000000000002274E-2</v>
      </c>
      <c r="N80" s="9">
        <f t="shared" si="17"/>
        <v>94536.7</v>
      </c>
    </row>
    <row r="81" spans="1:14" ht="15" customHeight="1" x14ac:dyDescent="0.25">
      <c r="A81" s="8" t="s">
        <v>8</v>
      </c>
      <c r="B81" s="15">
        <v>94345.79</v>
      </c>
      <c r="C81" s="38">
        <v>0.04</v>
      </c>
      <c r="D81" s="8">
        <v>10972</v>
      </c>
      <c r="E81" s="28">
        <v>10715</v>
      </c>
      <c r="F81" s="157">
        <v>10715</v>
      </c>
      <c r="G81" s="61">
        <f t="shared" si="29"/>
        <v>-257</v>
      </c>
      <c r="H81" s="63">
        <f t="shared" si="30"/>
        <v>-257</v>
      </c>
      <c r="I81" s="52">
        <v>96.46</v>
      </c>
      <c r="J81" s="15">
        <v>96.4</v>
      </c>
      <c r="K81" s="53">
        <v>96.4</v>
      </c>
      <c r="L81" s="61">
        <f t="shared" si="31"/>
        <v>-5.9999999999988063E-2</v>
      </c>
      <c r="M81" s="63">
        <f t="shared" si="28"/>
        <v>-5.9999999999988063E-2</v>
      </c>
      <c r="N81" s="9">
        <f t="shared" si="17"/>
        <v>94345.79</v>
      </c>
    </row>
    <row r="82" spans="1:14" ht="15" customHeight="1" x14ac:dyDescent="0.25">
      <c r="A82" s="8" t="s">
        <v>8</v>
      </c>
      <c r="B82" s="15">
        <v>94197.2</v>
      </c>
      <c r="C82" s="38">
        <v>0.04</v>
      </c>
      <c r="D82" s="8">
        <v>10972</v>
      </c>
      <c r="E82" s="28">
        <v>10715</v>
      </c>
      <c r="F82" s="157">
        <v>10715</v>
      </c>
      <c r="G82" s="61">
        <f t="shared" si="29"/>
        <v>-257</v>
      </c>
      <c r="H82" s="63">
        <f t="shared" si="30"/>
        <v>-257</v>
      </c>
      <c r="I82" s="52">
        <v>96.46</v>
      </c>
      <c r="J82" s="15">
        <v>96.39</v>
      </c>
      <c r="K82" s="53">
        <v>96.39</v>
      </c>
      <c r="L82" s="61">
        <f t="shared" si="31"/>
        <v>-6.9999999999993179E-2</v>
      </c>
      <c r="M82" s="63">
        <f t="shared" si="28"/>
        <v>-6.9999999999993179E-2</v>
      </c>
      <c r="N82" s="9">
        <f t="shared" si="17"/>
        <v>94197.2</v>
      </c>
    </row>
    <row r="83" spans="1:14" ht="15" customHeight="1" x14ac:dyDescent="0.25">
      <c r="A83" s="27" t="s">
        <v>8</v>
      </c>
      <c r="B83" s="92">
        <v>94064.6</v>
      </c>
      <c r="C83" s="38">
        <v>0.04</v>
      </c>
      <c r="D83" s="27">
        <v>10972</v>
      </c>
      <c r="E83" s="124">
        <v>10715</v>
      </c>
      <c r="F83" s="125">
        <v>10715</v>
      </c>
      <c r="G83" s="61">
        <f>E83-D83</f>
        <v>-257</v>
      </c>
      <c r="H83" s="126">
        <f t="shared" si="30"/>
        <v>-257</v>
      </c>
      <c r="I83" s="127">
        <v>96.46</v>
      </c>
      <c r="J83" s="92">
        <v>96.39</v>
      </c>
      <c r="K83" s="128">
        <v>96.39</v>
      </c>
      <c r="L83" s="61">
        <f>J83-I83</f>
        <v>-6.9999999999993179E-2</v>
      </c>
      <c r="M83" s="126">
        <f t="shared" si="28"/>
        <v>-6.9999999999993179E-2</v>
      </c>
      <c r="N83" s="9">
        <f t="shared" si="17"/>
        <v>94064.6</v>
      </c>
    </row>
    <row r="84" spans="1:14" x14ac:dyDescent="0.25">
      <c r="A84" s="8" t="s">
        <v>241</v>
      </c>
      <c r="B84" s="123">
        <v>93748.7</v>
      </c>
      <c r="C84" s="38">
        <v>0.04</v>
      </c>
      <c r="D84" s="8">
        <v>10756</v>
      </c>
      <c r="E84" s="123">
        <v>10612</v>
      </c>
      <c r="F84" s="129">
        <v>10612</v>
      </c>
      <c r="G84" s="61">
        <f t="shared" ref="G84:G86" si="32">E84-D84</f>
        <v>-144</v>
      </c>
      <c r="H84" s="126">
        <f>F84-D84</f>
        <v>-144</v>
      </c>
      <c r="I84" s="52">
        <v>96.44</v>
      </c>
      <c r="J84" s="15">
        <v>96.38</v>
      </c>
      <c r="K84" s="53">
        <v>96.38</v>
      </c>
      <c r="L84" s="8">
        <f t="shared" ref="L84:L86" si="33">J84-I84</f>
        <v>-6.0000000000002274E-2</v>
      </c>
      <c r="M84" s="129">
        <f t="shared" si="28"/>
        <v>-6.0000000000002274E-2</v>
      </c>
    </row>
    <row r="85" spans="1:14" x14ac:dyDescent="0.25">
      <c r="A85" s="8" t="s">
        <v>241</v>
      </c>
      <c r="B85" s="123">
        <v>93630</v>
      </c>
      <c r="C85" s="38">
        <v>0.04</v>
      </c>
      <c r="D85" s="8">
        <v>10756</v>
      </c>
      <c r="E85" s="123">
        <v>10612</v>
      </c>
      <c r="F85" s="129">
        <v>10612</v>
      </c>
      <c r="G85" s="61">
        <f t="shared" si="32"/>
        <v>-144</v>
      </c>
      <c r="H85" s="126">
        <f t="shared" ref="H85:H86" si="34">F85-D85</f>
        <v>-144</v>
      </c>
      <c r="I85" s="52">
        <v>96.42</v>
      </c>
      <c r="J85" s="15">
        <v>96.36</v>
      </c>
      <c r="K85" s="53">
        <v>96.36</v>
      </c>
      <c r="L85" s="8">
        <f t="shared" si="33"/>
        <v>-6.0000000000002274E-2</v>
      </c>
      <c r="M85" s="129">
        <f t="shared" si="28"/>
        <v>-6.0000000000002274E-2</v>
      </c>
    </row>
    <row r="86" spans="1:14" x14ac:dyDescent="0.25">
      <c r="A86" s="8" t="s">
        <v>241</v>
      </c>
      <c r="B86" s="123">
        <v>93534</v>
      </c>
      <c r="C86" s="38">
        <v>0.04</v>
      </c>
      <c r="D86" s="8">
        <v>10756</v>
      </c>
      <c r="E86" s="123">
        <v>10612</v>
      </c>
      <c r="F86" s="129">
        <v>10612</v>
      </c>
      <c r="G86" s="61">
        <f t="shared" si="32"/>
        <v>-144</v>
      </c>
      <c r="H86" s="126">
        <f t="shared" si="34"/>
        <v>-144</v>
      </c>
      <c r="I86" s="52">
        <v>95.77</v>
      </c>
      <c r="J86" s="15">
        <v>95.72</v>
      </c>
      <c r="K86" s="53">
        <v>95.72</v>
      </c>
      <c r="L86" s="8">
        <f t="shared" si="33"/>
        <v>-4.9999999999997158E-2</v>
      </c>
      <c r="M86" s="129">
        <f t="shared" si="28"/>
        <v>-4.9999999999997158E-2</v>
      </c>
    </row>
    <row r="87" spans="1:14" x14ac:dyDescent="0.25">
      <c r="A87" s="8" t="s">
        <v>241</v>
      </c>
      <c r="B87" s="123">
        <v>93477</v>
      </c>
      <c r="C87" s="38">
        <v>0.04</v>
      </c>
      <c r="D87" s="181" t="s">
        <v>242</v>
      </c>
      <c r="E87" s="182" t="s">
        <v>251</v>
      </c>
      <c r="F87" s="183" t="s">
        <v>251</v>
      </c>
      <c r="G87" s="64"/>
      <c r="H87" s="65"/>
      <c r="I87" s="154"/>
      <c r="J87" s="155"/>
      <c r="K87" s="156"/>
      <c r="L87" s="64"/>
      <c r="M87" s="65"/>
    </row>
    <row r="88" spans="1:14" x14ac:dyDescent="0.25">
      <c r="A88" s="8" t="s">
        <v>241</v>
      </c>
      <c r="B88" s="123">
        <v>93419</v>
      </c>
      <c r="C88" s="38">
        <v>0.04</v>
      </c>
      <c r="D88" s="8">
        <v>10756</v>
      </c>
      <c r="E88" s="123">
        <v>10612</v>
      </c>
      <c r="F88" s="129">
        <v>10612</v>
      </c>
      <c r="G88" s="61">
        <f t="shared" ref="G88:G92" si="35">E88-D88</f>
        <v>-144</v>
      </c>
      <c r="H88" s="126">
        <f t="shared" ref="H88:H92" si="36">F88-D88</f>
        <v>-144</v>
      </c>
      <c r="I88" s="52">
        <v>95.61</v>
      </c>
      <c r="J88" s="15">
        <v>95.56</v>
      </c>
      <c r="K88" s="53">
        <v>95.56</v>
      </c>
      <c r="L88" s="8">
        <f t="shared" ref="L88:L92" si="37">J88-I88</f>
        <v>-4.9999999999997158E-2</v>
      </c>
      <c r="M88" s="129">
        <f t="shared" ref="M88:M92" si="38">K88-I88</f>
        <v>-4.9999999999997158E-2</v>
      </c>
    </row>
    <row r="89" spans="1:14" x14ac:dyDescent="0.25">
      <c r="A89" s="8" t="s">
        <v>241</v>
      </c>
      <c r="B89" s="123">
        <v>93320</v>
      </c>
      <c r="C89" s="38">
        <v>0.04</v>
      </c>
      <c r="D89" s="8">
        <v>10756</v>
      </c>
      <c r="E89" s="123">
        <v>10612</v>
      </c>
      <c r="F89" s="129">
        <v>10612</v>
      </c>
      <c r="G89" s="61">
        <f t="shared" si="35"/>
        <v>-144</v>
      </c>
      <c r="H89" s="126">
        <f t="shared" si="36"/>
        <v>-144</v>
      </c>
      <c r="I89" s="52">
        <v>95.61</v>
      </c>
      <c r="J89" s="15">
        <v>95.56</v>
      </c>
      <c r="K89" s="53">
        <v>95.56</v>
      </c>
      <c r="L89" s="8">
        <f t="shared" si="37"/>
        <v>-4.9999999999997158E-2</v>
      </c>
      <c r="M89" s="129">
        <f t="shared" si="38"/>
        <v>-4.9999999999997158E-2</v>
      </c>
    </row>
    <row r="90" spans="1:14" x14ac:dyDescent="0.25">
      <c r="A90" s="8" t="s">
        <v>241</v>
      </c>
      <c r="B90" s="123">
        <v>92851</v>
      </c>
      <c r="C90" s="38">
        <v>0.04</v>
      </c>
      <c r="D90" s="8">
        <v>10756</v>
      </c>
      <c r="E90" s="123">
        <v>10612</v>
      </c>
      <c r="F90" s="129">
        <v>10612</v>
      </c>
      <c r="G90" s="61">
        <f t="shared" si="35"/>
        <v>-144</v>
      </c>
      <c r="H90" s="126">
        <f t="shared" si="36"/>
        <v>-144</v>
      </c>
      <c r="I90" s="52">
        <v>95.32</v>
      </c>
      <c r="J90" s="15">
        <v>95.28</v>
      </c>
      <c r="K90" s="53">
        <v>95.28</v>
      </c>
      <c r="L90" s="8">
        <f t="shared" si="37"/>
        <v>-3.9999999999992042E-2</v>
      </c>
      <c r="M90" s="129">
        <f t="shared" si="38"/>
        <v>-3.9999999999992042E-2</v>
      </c>
    </row>
    <row r="91" spans="1:14" x14ac:dyDescent="0.25">
      <c r="A91" s="8" t="s">
        <v>241</v>
      </c>
      <c r="B91" s="123">
        <v>92147</v>
      </c>
      <c r="C91" s="38">
        <v>0.04</v>
      </c>
      <c r="D91" s="8">
        <v>10756</v>
      </c>
      <c r="E91" s="123">
        <v>10612</v>
      </c>
      <c r="F91" s="129">
        <v>10612</v>
      </c>
      <c r="G91" s="61">
        <f t="shared" si="35"/>
        <v>-144</v>
      </c>
      <c r="H91" s="126">
        <f t="shared" si="36"/>
        <v>-144</v>
      </c>
      <c r="I91" s="52">
        <v>95.03</v>
      </c>
      <c r="J91" s="15">
        <v>94.98</v>
      </c>
      <c r="K91" s="53">
        <v>94.98</v>
      </c>
      <c r="L91" s="8">
        <f t="shared" si="37"/>
        <v>-4.9999999999997158E-2</v>
      </c>
      <c r="M91" s="129">
        <f t="shared" si="38"/>
        <v>-4.9999999999997158E-2</v>
      </c>
    </row>
    <row r="92" spans="1:14" x14ac:dyDescent="0.25">
      <c r="A92" s="8" t="s">
        <v>241</v>
      </c>
      <c r="B92" s="123">
        <v>91972</v>
      </c>
      <c r="C92" s="38">
        <v>0.04</v>
      </c>
      <c r="D92" s="8">
        <v>10756</v>
      </c>
      <c r="E92" s="123">
        <v>10612</v>
      </c>
      <c r="F92" s="129">
        <v>10612</v>
      </c>
      <c r="G92" s="61">
        <f t="shared" si="35"/>
        <v>-144</v>
      </c>
      <c r="H92" s="126">
        <f t="shared" si="36"/>
        <v>-144</v>
      </c>
      <c r="I92" s="52">
        <v>94.97</v>
      </c>
      <c r="J92" s="15">
        <v>94.93</v>
      </c>
      <c r="K92" s="53">
        <v>94.93</v>
      </c>
      <c r="L92" s="8">
        <f t="shared" si="37"/>
        <v>-3.9999999999992042E-2</v>
      </c>
      <c r="M92" s="129">
        <f t="shared" si="38"/>
        <v>-3.9999999999992042E-2</v>
      </c>
    </row>
    <row r="93" spans="1:14" x14ac:dyDescent="0.25">
      <c r="A93" s="8" t="s">
        <v>241</v>
      </c>
      <c r="B93" s="123">
        <v>91947.5</v>
      </c>
      <c r="C93" s="38">
        <v>0.04</v>
      </c>
      <c r="D93" s="181" t="s">
        <v>243</v>
      </c>
      <c r="E93" s="182" t="s">
        <v>251</v>
      </c>
      <c r="F93" s="183" t="s">
        <v>251</v>
      </c>
      <c r="G93" s="64"/>
      <c r="H93" s="65"/>
      <c r="I93" s="154"/>
      <c r="J93" s="155"/>
      <c r="K93" s="156"/>
      <c r="L93" s="64"/>
      <c r="M93" s="65"/>
    </row>
    <row r="94" spans="1:14" x14ac:dyDescent="0.25">
      <c r="A94" s="8" t="s">
        <v>241</v>
      </c>
      <c r="B94" s="123">
        <v>91923</v>
      </c>
      <c r="C94" s="38">
        <v>0.04</v>
      </c>
      <c r="D94" s="8">
        <v>10756</v>
      </c>
      <c r="E94" s="123">
        <v>10612</v>
      </c>
      <c r="F94" s="129">
        <v>10612</v>
      </c>
      <c r="G94" s="61">
        <f t="shared" ref="G94:G96" si="39">E94-D94</f>
        <v>-144</v>
      </c>
      <c r="H94" s="126">
        <f t="shared" ref="H94:H96" si="40">F94-D94</f>
        <v>-144</v>
      </c>
      <c r="I94" s="52">
        <v>94.6</v>
      </c>
      <c r="J94" s="15">
        <v>94.55</v>
      </c>
      <c r="K94" s="53">
        <v>94.55</v>
      </c>
      <c r="L94" s="8">
        <f t="shared" ref="L94:L96" si="41">J94-I94</f>
        <v>-4.9999999999997158E-2</v>
      </c>
      <c r="M94" s="129">
        <f t="shared" ref="M94:M96" si="42">K94-I94</f>
        <v>-4.9999999999997158E-2</v>
      </c>
    </row>
    <row r="95" spans="1:14" x14ac:dyDescent="0.25">
      <c r="A95" s="8" t="s">
        <v>241</v>
      </c>
      <c r="B95" s="123">
        <v>91823</v>
      </c>
      <c r="C95" s="38">
        <v>0.04</v>
      </c>
      <c r="D95" s="8">
        <v>10756</v>
      </c>
      <c r="E95" s="123">
        <v>10612</v>
      </c>
      <c r="F95" s="129">
        <v>10612</v>
      </c>
      <c r="G95" s="61">
        <f t="shared" si="39"/>
        <v>-144</v>
      </c>
      <c r="H95" s="126">
        <f t="shared" si="40"/>
        <v>-144</v>
      </c>
      <c r="I95" s="52">
        <v>94.53</v>
      </c>
      <c r="J95" s="15">
        <v>94.48</v>
      </c>
      <c r="K95" s="53">
        <v>94.48</v>
      </c>
      <c r="L95" s="8">
        <f t="shared" si="41"/>
        <v>-4.9999999999997158E-2</v>
      </c>
      <c r="M95" s="129">
        <f t="shared" si="42"/>
        <v>-4.9999999999997158E-2</v>
      </c>
    </row>
    <row r="96" spans="1:14" ht="15.75" thickBot="1" x14ac:dyDescent="0.3">
      <c r="A96" s="6" t="s">
        <v>241</v>
      </c>
      <c r="B96" s="5">
        <v>91339</v>
      </c>
      <c r="C96" s="30">
        <v>0.04</v>
      </c>
      <c r="D96" s="6">
        <v>10756</v>
      </c>
      <c r="E96" s="5">
        <v>10612</v>
      </c>
      <c r="F96" s="93">
        <v>10612</v>
      </c>
      <c r="G96" s="66">
        <f t="shared" si="39"/>
        <v>-144</v>
      </c>
      <c r="H96" s="67">
        <f t="shared" si="40"/>
        <v>-144</v>
      </c>
      <c r="I96" s="54">
        <v>94.3</v>
      </c>
      <c r="J96" s="17">
        <v>94.25</v>
      </c>
      <c r="K96" s="55">
        <v>94.25</v>
      </c>
      <c r="L96" s="6">
        <f t="shared" si="41"/>
        <v>-4.9999999999997158E-2</v>
      </c>
      <c r="M96" s="93">
        <f t="shared" si="42"/>
        <v>-4.9999999999997158E-2</v>
      </c>
    </row>
  </sheetData>
  <mergeCells count="22">
    <mergeCell ref="D87:F87"/>
    <mergeCell ref="D93:F93"/>
    <mergeCell ref="N1:N3"/>
    <mergeCell ref="I1:K1"/>
    <mergeCell ref="A1:A3"/>
    <mergeCell ref="B1:B3"/>
    <mergeCell ref="C1:C3"/>
    <mergeCell ref="D1:F1"/>
    <mergeCell ref="G1:H1"/>
    <mergeCell ref="L1:M1"/>
    <mergeCell ref="D8:F8"/>
    <mergeCell ref="D11:F11"/>
    <mergeCell ref="D18:F18"/>
    <mergeCell ref="D23:F23"/>
    <mergeCell ref="D31:F31"/>
    <mergeCell ref="D68:F68"/>
    <mergeCell ref="D71:F71"/>
    <mergeCell ref="D37:F37"/>
    <mergeCell ref="D46:F46"/>
    <mergeCell ref="D53:F53"/>
    <mergeCell ref="D59:F59"/>
    <mergeCell ref="D65:F65"/>
  </mergeCells>
  <conditionalFormatting sqref="G1">
    <cfRule type="cellIs" dxfId="123" priority="21" operator="lessThan">
      <formula>0</formula>
    </cfRule>
  </conditionalFormatting>
  <conditionalFormatting sqref="G84:G86 G88:G92 G94:G96">
    <cfRule type="cellIs" dxfId="122" priority="7" operator="lessThan">
      <formula>0</formula>
    </cfRule>
    <cfRule type="cellIs" dxfId="121" priority="8" operator="greaterThan">
      <formula>0</formula>
    </cfRule>
  </conditionalFormatting>
  <conditionalFormatting sqref="G84:G86 G88:G92 G94:G96">
    <cfRule type="cellIs" dxfId="120" priority="5" operator="lessThan">
      <formula>0</formula>
    </cfRule>
  </conditionalFormatting>
  <conditionalFormatting sqref="H84:H86 H88:H92 H94:H96">
    <cfRule type="cellIs" dxfId="119" priority="6" operator="lessThan">
      <formula>0</formula>
    </cfRule>
  </conditionalFormatting>
  <conditionalFormatting sqref="G39:G83">
    <cfRule type="cellIs" dxfId="118" priority="19" operator="lessThan">
      <formula>0</formula>
    </cfRule>
    <cfRule type="cellIs" dxfId="117" priority="20" operator="greaterThan">
      <formula>0</formula>
    </cfRule>
  </conditionalFormatting>
  <conditionalFormatting sqref="G4:G83">
    <cfRule type="cellIs" dxfId="116" priority="17" operator="lessThan">
      <formula>0</formula>
    </cfRule>
  </conditionalFormatting>
  <conditionalFormatting sqref="H4:H83">
    <cfRule type="cellIs" dxfId="115" priority="18" operator="lessThan">
      <formula>0</formula>
    </cfRule>
  </conditionalFormatting>
  <conditionalFormatting sqref="L39:L83">
    <cfRule type="cellIs" dxfId="114" priority="38" operator="lessThan">
      <formula>0</formula>
    </cfRule>
    <cfRule type="cellIs" dxfId="113" priority="39" operator="greaterThan">
      <formula>0</formula>
    </cfRule>
  </conditionalFormatting>
  <conditionalFormatting sqref="L3:L83 L97:L1048576">
    <cfRule type="cellIs" dxfId="112" priority="36" operator="lessThan">
      <formula>0</formula>
    </cfRule>
  </conditionalFormatting>
  <conditionalFormatting sqref="M97:M1048576">
    <cfRule type="cellIs" dxfId="111" priority="34" operator="lessThan">
      <formula>0</formula>
    </cfRule>
  </conditionalFormatting>
  <conditionalFormatting sqref="M2:M83">
    <cfRule type="cellIs" dxfId="110" priority="37" operator="lessThan">
      <formula>0</formula>
    </cfRule>
  </conditionalFormatting>
  <conditionalFormatting sqref="L1">
    <cfRule type="cellIs" dxfId="109" priority="35" operator="lessThan">
      <formula>0</formula>
    </cfRule>
  </conditionalFormatting>
  <conditionalFormatting sqref="L84:L86 L88:L92 L94:L96">
    <cfRule type="cellIs" dxfId="108" priority="33" operator="lessThan">
      <formula>0</formula>
    </cfRule>
  </conditionalFormatting>
  <conditionalFormatting sqref="M84:M86 M88:M92 M94:M96">
    <cfRule type="cellIs" dxfId="107" priority="32" operator="lessThan">
      <formula>0</formula>
    </cfRule>
  </conditionalFormatting>
  <conditionalFormatting sqref="L87">
    <cfRule type="cellIs" dxfId="106" priority="30" operator="lessThan">
      <formula>0</formula>
    </cfRule>
    <cfRule type="cellIs" dxfId="105" priority="31" operator="greaterThan">
      <formula>0</formula>
    </cfRule>
  </conditionalFormatting>
  <conditionalFormatting sqref="L87">
    <cfRule type="cellIs" dxfId="104" priority="28" operator="lessThan">
      <formula>0</formula>
    </cfRule>
  </conditionalFormatting>
  <conditionalFormatting sqref="M87">
    <cfRule type="cellIs" dxfId="103" priority="29" operator="lessThan">
      <formula>0</formula>
    </cfRule>
  </conditionalFormatting>
  <conditionalFormatting sqref="L93">
    <cfRule type="cellIs" dxfId="102" priority="26" operator="lessThan">
      <formula>0</formula>
    </cfRule>
    <cfRule type="cellIs" dxfId="101" priority="27" operator="greaterThan">
      <formula>0</formula>
    </cfRule>
  </conditionalFormatting>
  <conditionalFormatting sqref="L93">
    <cfRule type="cellIs" dxfId="100" priority="24" operator="lessThan">
      <formula>0</formula>
    </cfRule>
  </conditionalFormatting>
  <conditionalFormatting sqref="M93">
    <cfRule type="cellIs" dxfId="99" priority="25" operator="lessThan">
      <formula>0</formula>
    </cfRule>
  </conditionalFormatting>
  <conditionalFormatting sqref="H2:H3">
    <cfRule type="cellIs" dxfId="98" priority="23" operator="lessThan">
      <formula>0</formula>
    </cfRule>
  </conditionalFormatting>
  <conditionalFormatting sqref="G3">
    <cfRule type="cellIs" dxfId="97" priority="22" operator="lessThan">
      <formula>0</formula>
    </cfRule>
  </conditionalFormatting>
  <conditionalFormatting sqref="G93 G87">
    <cfRule type="cellIs" dxfId="96" priority="3" operator="lessThan">
      <formula>0</formula>
    </cfRule>
    <cfRule type="cellIs" dxfId="95" priority="4" operator="greaterThan">
      <formula>0</formula>
    </cfRule>
  </conditionalFormatting>
  <conditionalFormatting sqref="G93 G87">
    <cfRule type="cellIs" dxfId="94" priority="1" operator="lessThan">
      <formula>0</formula>
    </cfRule>
  </conditionalFormatting>
  <conditionalFormatting sqref="H93 H87">
    <cfRule type="cellIs" dxfId="93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(25-yr)</oddHeader>
    <oddFooter>&amp;L&amp;"Times New Roman,Regular"&amp;8&amp;Z&amp;F&amp;R&amp;"Times New Roman,Regular"&amp;P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zoomScaleNormal="100" workbookViewId="0">
      <selection sqref="A1:A3"/>
    </sheetView>
  </sheetViews>
  <sheetFormatPr defaultColWidth="9.140625" defaultRowHeight="15" x14ac:dyDescent="0.25"/>
  <cols>
    <col min="1" max="1" width="15.7109375" style="7" customWidth="1"/>
    <col min="2" max="2" width="10.7109375" style="16" customWidth="1"/>
    <col min="3" max="3" width="9.140625" style="7" customWidth="1"/>
    <col min="4" max="5" width="9.140625" style="7"/>
    <col min="6" max="6" width="11.7109375" style="7" customWidth="1"/>
    <col min="7" max="7" width="10.42578125" style="7" customWidth="1"/>
    <col min="8" max="8" width="10.85546875" style="7" customWidth="1"/>
    <col min="9" max="10" width="9.140625" style="16" customWidth="1"/>
    <col min="11" max="11" width="11.28515625" style="18" customWidth="1"/>
    <col min="12" max="12" width="13.7109375" style="7" customWidth="1"/>
    <col min="13" max="13" width="13.5703125" style="7" customWidth="1"/>
    <col min="14" max="14" width="10.7109375" style="7" hidden="1" customWidth="1"/>
    <col min="15" max="16384" width="9.140625" style="1"/>
  </cols>
  <sheetData>
    <row r="1" spans="1:14" ht="15.75" customHeight="1" thickBot="1" x14ac:dyDescent="0.3">
      <c r="A1" s="194" t="s">
        <v>2</v>
      </c>
      <c r="B1" s="200" t="s">
        <v>15</v>
      </c>
      <c r="C1" s="203" t="s">
        <v>3</v>
      </c>
      <c r="D1" s="181" t="s">
        <v>16</v>
      </c>
      <c r="E1" s="182"/>
      <c r="F1" s="183"/>
      <c r="G1" s="184" t="s">
        <v>53</v>
      </c>
      <c r="H1" s="185"/>
      <c r="I1" s="189" t="s">
        <v>1</v>
      </c>
      <c r="J1" s="190"/>
      <c r="K1" s="191"/>
      <c r="L1" s="192" t="s">
        <v>13</v>
      </c>
      <c r="M1" s="193"/>
      <c r="N1" s="186" t="s">
        <v>15</v>
      </c>
    </row>
    <row r="2" spans="1:14" s="4" customFormat="1" ht="30" customHeight="1" x14ac:dyDescent="0.25">
      <c r="A2" s="195"/>
      <c r="B2" s="201"/>
      <c r="C2" s="204"/>
      <c r="D2" s="70" t="s">
        <v>0</v>
      </c>
      <c r="E2" s="71" t="s">
        <v>30</v>
      </c>
      <c r="F2" s="130" t="s">
        <v>35</v>
      </c>
      <c r="G2" s="57" t="s">
        <v>31</v>
      </c>
      <c r="H2" s="69" t="s">
        <v>36</v>
      </c>
      <c r="I2" s="56" t="s">
        <v>0</v>
      </c>
      <c r="J2" s="12" t="s">
        <v>30</v>
      </c>
      <c r="K2" s="19" t="s">
        <v>35</v>
      </c>
      <c r="L2" s="2" t="s">
        <v>31</v>
      </c>
      <c r="M2" s="3" t="s">
        <v>36</v>
      </c>
      <c r="N2" s="187"/>
    </row>
    <row r="3" spans="1:14" s="158" customFormat="1" ht="15" customHeight="1" thickBot="1" x14ac:dyDescent="0.3">
      <c r="A3" s="196"/>
      <c r="B3" s="202"/>
      <c r="C3" s="205"/>
      <c r="D3" s="13" t="s">
        <v>9</v>
      </c>
      <c r="E3" s="14" t="s">
        <v>10</v>
      </c>
      <c r="F3" s="131" t="s">
        <v>12</v>
      </c>
      <c r="G3" s="13" t="s">
        <v>11</v>
      </c>
      <c r="H3" s="131" t="s">
        <v>14</v>
      </c>
      <c r="I3" s="34" t="s">
        <v>54</v>
      </c>
      <c r="J3" s="35" t="s">
        <v>55</v>
      </c>
      <c r="K3" s="36" t="s">
        <v>58</v>
      </c>
      <c r="L3" s="134" t="s">
        <v>56</v>
      </c>
      <c r="M3" s="135" t="s">
        <v>57</v>
      </c>
      <c r="N3" s="188"/>
    </row>
    <row r="4" spans="1:14" ht="13.9" customHeight="1" x14ac:dyDescent="0.25">
      <c r="A4" s="42" t="s">
        <v>34</v>
      </c>
      <c r="B4" s="90">
        <v>8562</v>
      </c>
      <c r="C4" s="43">
        <v>0.02</v>
      </c>
      <c r="D4" s="57">
        <v>778</v>
      </c>
      <c r="E4" s="58">
        <v>778</v>
      </c>
      <c r="F4" s="59">
        <v>778</v>
      </c>
      <c r="G4" s="60">
        <f>E4-D4</f>
        <v>0</v>
      </c>
      <c r="H4" s="68">
        <f>F4-D4</f>
        <v>0</v>
      </c>
      <c r="I4" s="45" t="s">
        <v>127</v>
      </c>
      <c r="J4" s="46" t="s">
        <v>189</v>
      </c>
      <c r="K4" s="47" t="s">
        <v>189</v>
      </c>
      <c r="L4" s="60">
        <f>J4-I4</f>
        <v>-9.9999999999909051E-3</v>
      </c>
      <c r="M4" s="68">
        <f>K4-I4</f>
        <v>-9.9999999999909051E-3</v>
      </c>
      <c r="N4" s="37"/>
    </row>
    <row r="5" spans="1:14" ht="13.9" customHeight="1" x14ac:dyDescent="0.25">
      <c r="A5" s="41" t="s">
        <v>34</v>
      </c>
      <c r="B5" s="91">
        <v>7786</v>
      </c>
      <c r="C5" s="38">
        <v>0.02</v>
      </c>
      <c r="D5" s="44">
        <v>859</v>
      </c>
      <c r="E5" s="153">
        <v>859</v>
      </c>
      <c r="F5" s="20">
        <v>859</v>
      </c>
      <c r="G5" s="61">
        <f>E5-D5</f>
        <v>0</v>
      </c>
      <c r="H5" s="63">
        <f t="shared" ref="H5:H7" si="0">F5-D5</f>
        <v>0</v>
      </c>
      <c r="I5" s="48" t="s">
        <v>128</v>
      </c>
      <c r="J5" s="39" t="s">
        <v>190</v>
      </c>
      <c r="K5" s="49" t="s">
        <v>190</v>
      </c>
      <c r="L5" s="61">
        <f>J5-I5</f>
        <v>-1.9999999999996021E-2</v>
      </c>
      <c r="M5" s="63">
        <f>K5-I5</f>
        <v>-1.9999999999996021E-2</v>
      </c>
      <c r="N5" s="37"/>
    </row>
    <row r="6" spans="1:14" ht="13.9" customHeight="1" x14ac:dyDescent="0.25">
      <c r="A6" s="41" t="s">
        <v>34</v>
      </c>
      <c r="B6" s="91">
        <v>7348</v>
      </c>
      <c r="C6" s="38">
        <v>0.02</v>
      </c>
      <c r="D6" s="44">
        <v>877</v>
      </c>
      <c r="E6" s="153">
        <v>877</v>
      </c>
      <c r="F6" s="20">
        <v>877</v>
      </c>
      <c r="G6" s="61">
        <f t="shared" ref="G6:G7" si="1">E6-D6</f>
        <v>0</v>
      </c>
      <c r="H6" s="63">
        <f t="shared" si="0"/>
        <v>0</v>
      </c>
      <c r="I6" s="48" t="s">
        <v>129</v>
      </c>
      <c r="J6" s="39" t="s">
        <v>358</v>
      </c>
      <c r="K6" s="49" t="s">
        <v>358</v>
      </c>
      <c r="L6" s="61">
        <f t="shared" ref="L6:L7" si="2">J6-I6</f>
        <v>-7.9999999999998295E-2</v>
      </c>
      <c r="M6" s="63">
        <f t="shared" ref="M6:M67" si="3">K6-I6</f>
        <v>-7.9999999999998295E-2</v>
      </c>
      <c r="N6" s="37"/>
    </row>
    <row r="7" spans="1:14" ht="13.9" customHeight="1" x14ac:dyDescent="0.25">
      <c r="A7" s="41" t="s">
        <v>34</v>
      </c>
      <c r="B7" s="91">
        <v>7253.3</v>
      </c>
      <c r="C7" s="38">
        <v>0.02</v>
      </c>
      <c r="D7" s="44">
        <v>958</v>
      </c>
      <c r="E7" s="153">
        <v>958</v>
      </c>
      <c r="F7" s="20">
        <v>958</v>
      </c>
      <c r="G7" s="61">
        <f t="shared" si="1"/>
        <v>0</v>
      </c>
      <c r="H7" s="63">
        <f t="shared" si="0"/>
        <v>0</v>
      </c>
      <c r="I7" s="48" t="s">
        <v>130</v>
      </c>
      <c r="J7" s="39" t="s">
        <v>342</v>
      </c>
      <c r="K7" s="49" t="s">
        <v>342</v>
      </c>
      <c r="L7" s="61">
        <f t="shared" si="2"/>
        <v>-0.10999999999999943</v>
      </c>
      <c r="M7" s="63">
        <f>K7-I7</f>
        <v>-0.10999999999999943</v>
      </c>
      <c r="N7" s="37"/>
    </row>
    <row r="8" spans="1:14" ht="13.9" customHeight="1" x14ac:dyDescent="0.25">
      <c r="A8" s="41" t="s">
        <v>34</v>
      </c>
      <c r="B8" s="91">
        <v>7235</v>
      </c>
      <c r="C8" s="38">
        <v>0.02</v>
      </c>
      <c r="D8" s="181" t="s">
        <v>216</v>
      </c>
      <c r="E8" s="182" t="s">
        <v>251</v>
      </c>
      <c r="F8" s="183" t="s">
        <v>251</v>
      </c>
      <c r="G8" s="62"/>
      <c r="H8" s="65"/>
      <c r="I8" s="50"/>
      <c r="J8" s="40"/>
      <c r="K8" s="51"/>
      <c r="L8" s="62"/>
      <c r="M8" s="65"/>
      <c r="N8" s="37"/>
    </row>
    <row r="9" spans="1:14" ht="13.9" customHeight="1" x14ac:dyDescent="0.25">
      <c r="A9" s="41" t="s">
        <v>34</v>
      </c>
      <c r="B9" s="91">
        <v>7216.8</v>
      </c>
      <c r="C9" s="38">
        <v>0.02</v>
      </c>
      <c r="D9" s="44">
        <v>958</v>
      </c>
      <c r="E9" s="153">
        <v>958</v>
      </c>
      <c r="F9" s="20">
        <v>958</v>
      </c>
      <c r="G9" s="61">
        <f>E9-D9</f>
        <v>0</v>
      </c>
      <c r="H9" s="63">
        <f t="shared" ref="H9" si="4">F9-D9</f>
        <v>0</v>
      </c>
      <c r="I9" s="48" t="s">
        <v>131</v>
      </c>
      <c r="J9" s="39" t="s">
        <v>359</v>
      </c>
      <c r="K9" s="49" t="s">
        <v>359</v>
      </c>
      <c r="L9" s="61">
        <f>J9-I9</f>
        <v>-0.40999999999999659</v>
      </c>
      <c r="M9" s="63">
        <f t="shared" si="3"/>
        <v>-0.40999999999999659</v>
      </c>
      <c r="N9" s="37"/>
    </row>
    <row r="10" spans="1:14" ht="13.9" customHeight="1" x14ac:dyDescent="0.25">
      <c r="A10" s="41" t="s">
        <v>34</v>
      </c>
      <c r="B10" s="91">
        <v>7185</v>
      </c>
      <c r="C10" s="38">
        <v>0.02</v>
      </c>
      <c r="D10" s="44">
        <v>958</v>
      </c>
      <c r="E10" s="153">
        <v>958</v>
      </c>
      <c r="F10" s="20">
        <v>958</v>
      </c>
      <c r="G10" s="61">
        <f t="shared" ref="G10" si="5">E10-D10</f>
        <v>0</v>
      </c>
      <c r="H10" s="63">
        <f>F10-D10</f>
        <v>0</v>
      </c>
      <c r="I10" s="48" t="s">
        <v>132</v>
      </c>
      <c r="J10" s="39" t="s">
        <v>360</v>
      </c>
      <c r="K10" s="49" t="s">
        <v>360</v>
      </c>
      <c r="L10" s="61">
        <f t="shared" ref="L10:L73" si="6">J10-I10</f>
        <v>-0.34000000000000341</v>
      </c>
      <c r="M10" s="63">
        <f t="shared" si="3"/>
        <v>-0.34000000000000341</v>
      </c>
      <c r="N10" s="37"/>
    </row>
    <row r="11" spans="1:14" ht="13.9" customHeight="1" x14ac:dyDescent="0.25">
      <c r="A11" s="41" t="s">
        <v>34</v>
      </c>
      <c r="B11" s="91">
        <v>7032</v>
      </c>
      <c r="C11" s="38">
        <v>0.02</v>
      </c>
      <c r="D11" s="181" t="s">
        <v>217</v>
      </c>
      <c r="E11" s="182" t="s">
        <v>251</v>
      </c>
      <c r="F11" s="183" t="s">
        <v>251</v>
      </c>
      <c r="G11" s="64"/>
      <c r="H11" s="65"/>
      <c r="I11" s="50"/>
      <c r="J11" s="40"/>
      <c r="K11" s="51"/>
      <c r="L11" s="64"/>
      <c r="M11" s="65"/>
      <c r="N11" s="37"/>
    </row>
    <row r="12" spans="1:14" ht="13.9" customHeight="1" x14ac:dyDescent="0.25">
      <c r="A12" s="41" t="s">
        <v>34</v>
      </c>
      <c r="B12" s="91">
        <v>6863.3</v>
      </c>
      <c r="C12" s="38">
        <v>0.02</v>
      </c>
      <c r="D12" s="44">
        <v>958</v>
      </c>
      <c r="E12" s="153">
        <v>958</v>
      </c>
      <c r="F12" s="20">
        <v>958</v>
      </c>
      <c r="G12" s="61">
        <f t="shared" ref="G12:G17" si="7">E12-D12</f>
        <v>0</v>
      </c>
      <c r="H12" s="63">
        <f t="shared" ref="H12:H16" si="8">F12-D12</f>
        <v>0</v>
      </c>
      <c r="I12" s="48" t="s">
        <v>133</v>
      </c>
      <c r="J12" s="39" t="s">
        <v>361</v>
      </c>
      <c r="K12" s="49" t="s">
        <v>361</v>
      </c>
      <c r="L12" s="61">
        <f t="shared" si="6"/>
        <v>-0.35999999999999943</v>
      </c>
      <c r="M12" s="63">
        <f t="shared" si="3"/>
        <v>-0.35999999999999943</v>
      </c>
      <c r="N12" s="37"/>
    </row>
    <row r="13" spans="1:14" ht="13.9" customHeight="1" x14ac:dyDescent="0.25">
      <c r="A13" s="41" t="s">
        <v>34</v>
      </c>
      <c r="B13" s="91">
        <v>6832</v>
      </c>
      <c r="C13" s="38">
        <v>0.02</v>
      </c>
      <c r="D13" s="44">
        <v>994</v>
      </c>
      <c r="E13" s="153">
        <v>949</v>
      </c>
      <c r="F13" s="20">
        <v>949</v>
      </c>
      <c r="G13" s="61">
        <f t="shared" si="7"/>
        <v>-45</v>
      </c>
      <c r="H13" s="63">
        <f t="shared" si="8"/>
        <v>-45</v>
      </c>
      <c r="I13" s="48" t="s">
        <v>134</v>
      </c>
      <c r="J13" s="39" t="s">
        <v>362</v>
      </c>
      <c r="K13" s="49" t="s">
        <v>362</v>
      </c>
      <c r="L13" s="61">
        <f t="shared" si="6"/>
        <v>-0.36999999999999034</v>
      </c>
      <c r="M13" s="63">
        <f t="shared" si="3"/>
        <v>-0.36999999999999034</v>
      </c>
      <c r="N13" s="37"/>
    </row>
    <row r="14" spans="1:14" ht="13.9" customHeight="1" x14ac:dyDescent="0.25">
      <c r="A14" s="41" t="s">
        <v>34</v>
      </c>
      <c r="B14" s="91">
        <v>6325</v>
      </c>
      <c r="C14" s="38">
        <v>0.02</v>
      </c>
      <c r="D14" s="44">
        <v>1053</v>
      </c>
      <c r="E14" s="153">
        <v>936</v>
      </c>
      <c r="F14" s="20">
        <v>936</v>
      </c>
      <c r="G14" s="61">
        <f t="shared" si="7"/>
        <v>-117</v>
      </c>
      <c r="H14" s="63">
        <f>F14-D14</f>
        <v>-117</v>
      </c>
      <c r="I14" s="48" t="s">
        <v>135</v>
      </c>
      <c r="J14" s="39" t="s">
        <v>363</v>
      </c>
      <c r="K14" s="49" t="s">
        <v>363</v>
      </c>
      <c r="L14" s="61">
        <f t="shared" si="6"/>
        <v>-0.37999999999999545</v>
      </c>
      <c r="M14" s="63">
        <f t="shared" si="3"/>
        <v>-0.37999999999999545</v>
      </c>
      <c r="N14" s="37"/>
    </row>
    <row r="15" spans="1:14" ht="13.9" customHeight="1" x14ac:dyDescent="0.25">
      <c r="A15" s="41" t="s">
        <v>34</v>
      </c>
      <c r="B15" s="91">
        <v>5487</v>
      </c>
      <c r="C15" s="38">
        <v>0.02</v>
      </c>
      <c r="D15" s="44">
        <v>1084</v>
      </c>
      <c r="E15" s="153">
        <v>929</v>
      </c>
      <c r="F15" s="20">
        <v>929</v>
      </c>
      <c r="G15" s="61">
        <f>E15-D15</f>
        <v>-155</v>
      </c>
      <c r="H15" s="63">
        <f t="shared" si="8"/>
        <v>-155</v>
      </c>
      <c r="I15" s="48" t="s">
        <v>81</v>
      </c>
      <c r="J15" s="39" t="s">
        <v>364</v>
      </c>
      <c r="K15" s="49" t="s">
        <v>364</v>
      </c>
      <c r="L15" s="61">
        <f t="shared" si="6"/>
        <v>-0.35999999999999943</v>
      </c>
      <c r="M15" s="63">
        <f t="shared" si="3"/>
        <v>-0.35999999999999943</v>
      </c>
      <c r="N15" s="37"/>
    </row>
    <row r="16" spans="1:14" ht="13.9" customHeight="1" x14ac:dyDescent="0.25">
      <c r="A16" s="41" t="s">
        <v>34</v>
      </c>
      <c r="B16" s="91">
        <v>5053</v>
      </c>
      <c r="C16" s="38">
        <v>0.02</v>
      </c>
      <c r="D16" s="44">
        <v>1111</v>
      </c>
      <c r="E16" s="153">
        <v>923</v>
      </c>
      <c r="F16" s="20">
        <v>923</v>
      </c>
      <c r="G16" s="61">
        <f t="shared" si="7"/>
        <v>-188</v>
      </c>
      <c r="H16" s="63">
        <f t="shared" si="8"/>
        <v>-188</v>
      </c>
      <c r="I16" s="48" t="s">
        <v>136</v>
      </c>
      <c r="J16" s="39" t="s">
        <v>365</v>
      </c>
      <c r="K16" s="49" t="s">
        <v>365</v>
      </c>
      <c r="L16" s="61">
        <f t="shared" si="6"/>
        <v>-0.34999999999999432</v>
      </c>
      <c r="M16" s="63">
        <f t="shared" si="3"/>
        <v>-0.34999999999999432</v>
      </c>
      <c r="N16" s="37"/>
    </row>
    <row r="17" spans="1:14" ht="13.9" customHeight="1" x14ac:dyDescent="0.25">
      <c r="A17" s="41" t="s">
        <v>34</v>
      </c>
      <c r="B17" s="91">
        <v>4956.5</v>
      </c>
      <c r="C17" s="38">
        <v>0.02</v>
      </c>
      <c r="D17" s="44">
        <v>1111</v>
      </c>
      <c r="E17" s="153">
        <v>923</v>
      </c>
      <c r="F17" s="20">
        <v>923</v>
      </c>
      <c r="G17" s="61">
        <f t="shared" si="7"/>
        <v>-188</v>
      </c>
      <c r="H17" s="63">
        <f>F17-D17</f>
        <v>-188</v>
      </c>
      <c r="I17" s="48" t="s">
        <v>137</v>
      </c>
      <c r="J17" s="39" t="s">
        <v>366</v>
      </c>
      <c r="K17" s="49" t="s">
        <v>366</v>
      </c>
      <c r="L17" s="61">
        <f t="shared" si="6"/>
        <v>-0.34000000000000341</v>
      </c>
      <c r="M17" s="63">
        <f t="shared" si="3"/>
        <v>-0.34000000000000341</v>
      </c>
      <c r="N17" s="37"/>
    </row>
    <row r="18" spans="1:14" ht="13.9" customHeight="1" x14ac:dyDescent="0.25">
      <c r="A18" s="41" t="s">
        <v>34</v>
      </c>
      <c r="B18" s="91">
        <v>4934</v>
      </c>
      <c r="C18" s="38">
        <v>0.02</v>
      </c>
      <c r="D18" s="181" t="s">
        <v>218</v>
      </c>
      <c r="E18" s="182" t="s">
        <v>252</v>
      </c>
      <c r="F18" s="183" t="s">
        <v>252</v>
      </c>
      <c r="G18" s="64"/>
      <c r="H18" s="65"/>
      <c r="I18" s="50"/>
      <c r="J18" s="40"/>
      <c r="K18" s="51"/>
      <c r="L18" s="64"/>
      <c r="M18" s="65"/>
      <c r="N18" s="37"/>
    </row>
    <row r="19" spans="1:14" ht="13.9" customHeight="1" x14ac:dyDescent="0.25">
      <c r="A19" s="41" t="s">
        <v>34</v>
      </c>
      <c r="B19" s="91">
        <v>4911.5</v>
      </c>
      <c r="C19" s="38">
        <v>0.02</v>
      </c>
      <c r="D19" s="44">
        <v>1111</v>
      </c>
      <c r="E19" s="153">
        <v>923</v>
      </c>
      <c r="F19" s="20">
        <v>923</v>
      </c>
      <c r="G19" s="61">
        <f t="shared" ref="G19:G22" si="9">E19-D19</f>
        <v>-188</v>
      </c>
      <c r="H19" s="63">
        <f t="shared" ref="H19:H22" si="10">F19-D19</f>
        <v>-188</v>
      </c>
      <c r="I19" s="48" t="s">
        <v>138</v>
      </c>
      <c r="J19" s="39" t="s">
        <v>367</v>
      </c>
      <c r="K19" s="49" t="s">
        <v>367</v>
      </c>
      <c r="L19" s="61">
        <f t="shared" si="6"/>
        <v>-0.40000000000000568</v>
      </c>
      <c r="M19" s="63">
        <f t="shared" si="3"/>
        <v>-0.40000000000000568</v>
      </c>
      <c r="N19" s="37"/>
    </row>
    <row r="20" spans="1:14" ht="13.9" customHeight="1" x14ac:dyDescent="0.25">
      <c r="A20" s="41" t="s">
        <v>34</v>
      </c>
      <c r="B20" s="91">
        <v>4854</v>
      </c>
      <c r="C20" s="38">
        <v>0.02</v>
      </c>
      <c r="D20" s="44">
        <v>1111</v>
      </c>
      <c r="E20" s="153">
        <v>923</v>
      </c>
      <c r="F20" s="20">
        <v>923</v>
      </c>
      <c r="G20" s="61">
        <f t="shared" si="9"/>
        <v>-188</v>
      </c>
      <c r="H20" s="63">
        <f t="shared" si="10"/>
        <v>-188</v>
      </c>
      <c r="I20" s="48" t="s">
        <v>139</v>
      </c>
      <c r="J20" s="39" t="s">
        <v>142</v>
      </c>
      <c r="K20" s="49" t="s">
        <v>142</v>
      </c>
      <c r="L20" s="61">
        <f t="shared" si="6"/>
        <v>-0.39999999999999147</v>
      </c>
      <c r="M20" s="63">
        <f t="shared" si="3"/>
        <v>-0.39999999999999147</v>
      </c>
      <c r="N20" s="37"/>
    </row>
    <row r="21" spans="1:14" ht="13.9" customHeight="1" x14ac:dyDescent="0.25">
      <c r="A21" s="41" t="s">
        <v>34</v>
      </c>
      <c r="B21" s="91">
        <v>4776</v>
      </c>
      <c r="C21" s="38">
        <v>0.02</v>
      </c>
      <c r="D21" s="44">
        <v>1111</v>
      </c>
      <c r="E21" s="153">
        <v>923</v>
      </c>
      <c r="F21" s="20">
        <v>923</v>
      </c>
      <c r="G21" s="61">
        <f t="shared" si="9"/>
        <v>-188</v>
      </c>
      <c r="H21" s="63">
        <f t="shared" si="10"/>
        <v>-188</v>
      </c>
      <c r="I21" s="48" t="s">
        <v>140</v>
      </c>
      <c r="J21" s="39" t="s">
        <v>368</v>
      </c>
      <c r="K21" s="49" t="s">
        <v>368</v>
      </c>
      <c r="L21" s="61">
        <f t="shared" si="6"/>
        <v>-0.39000000000000057</v>
      </c>
      <c r="M21" s="63">
        <f t="shared" si="3"/>
        <v>-0.39000000000000057</v>
      </c>
      <c r="N21" s="37"/>
    </row>
    <row r="22" spans="1:14" ht="13.9" customHeight="1" x14ac:dyDescent="0.25">
      <c r="A22" s="41" t="s">
        <v>34</v>
      </c>
      <c r="B22" s="91">
        <v>4702</v>
      </c>
      <c r="C22" s="38">
        <v>0.02</v>
      </c>
      <c r="D22" s="44">
        <v>1115</v>
      </c>
      <c r="E22" s="153">
        <v>922</v>
      </c>
      <c r="F22" s="20">
        <v>922</v>
      </c>
      <c r="G22" s="61">
        <f t="shared" si="9"/>
        <v>-193</v>
      </c>
      <c r="H22" s="63">
        <f t="shared" si="10"/>
        <v>-193</v>
      </c>
      <c r="I22" s="48" t="s">
        <v>141</v>
      </c>
      <c r="J22" s="39" t="s">
        <v>269</v>
      </c>
      <c r="K22" s="49" t="s">
        <v>269</v>
      </c>
      <c r="L22" s="61">
        <f t="shared" si="6"/>
        <v>-0.39000000000000057</v>
      </c>
      <c r="M22" s="63">
        <f t="shared" si="3"/>
        <v>-0.39000000000000057</v>
      </c>
      <c r="N22" s="37"/>
    </row>
    <row r="23" spans="1:14" ht="13.9" customHeight="1" x14ac:dyDescent="0.25">
      <c r="A23" s="41" t="s">
        <v>34</v>
      </c>
      <c r="B23" s="91">
        <v>4676</v>
      </c>
      <c r="C23" s="38">
        <v>0.02</v>
      </c>
      <c r="D23" s="181" t="s">
        <v>219</v>
      </c>
      <c r="E23" s="182" t="s">
        <v>251</v>
      </c>
      <c r="F23" s="183" t="s">
        <v>251</v>
      </c>
      <c r="G23" s="64"/>
      <c r="H23" s="65"/>
      <c r="I23" s="50"/>
      <c r="J23" s="40"/>
      <c r="K23" s="51"/>
      <c r="L23" s="64"/>
      <c r="M23" s="65"/>
      <c r="N23" s="37"/>
    </row>
    <row r="24" spans="1:14" ht="13.9" customHeight="1" x14ac:dyDescent="0.25">
      <c r="A24" s="41" t="s">
        <v>34</v>
      </c>
      <c r="B24" s="91">
        <v>4650.1000000000004</v>
      </c>
      <c r="C24" s="38">
        <v>0.02</v>
      </c>
      <c r="D24" s="44">
        <v>1115</v>
      </c>
      <c r="E24" s="153">
        <v>922</v>
      </c>
      <c r="F24" s="20">
        <v>922</v>
      </c>
      <c r="G24" s="61">
        <f t="shared" ref="G24:G30" si="11">E24-D24</f>
        <v>-193</v>
      </c>
      <c r="H24" s="63">
        <f t="shared" ref="H24:H30" si="12">F24-D24</f>
        <v>-193</v>
      </c>
      <c r="I24" s="48" t="s">
        <v>112</v>
      </c>
      <c r="J24" s="39" t="s">
        <v>256</v>
      </c>
      <c r="K24" s="49" t="s">
        <v>256</v>
      </c>
      <c r="L24" s="61">
        <f t="shared" si="6"/>
        <v>-0.39000000000000057</v>
      </c>
      <c r="M24" s="63">
        <f t="shared" si="3"/>
        <v>-0.39000000000000057</v>
      </c>
      <c r="N24" s="37"/>
    </row>
    <row r="25" spans="1:14" ht="13.9" customHeight="1" x14ac:dyDescent="0.25">
      <c r="A25" s="41" t="s">
        <v>34</v>
      </c>
      <c r="B25" s="91">
        <v>4634</v>
      </c>
      <c r="C25" s="38">
        <v>0.02</v>
      </c>
      <c r="D25" s="44">
        <v>1115</v>
      </c>
      <c r="E25" s="153">
        <v>922</v>
      </c>
      <c r="F25" s="20">
        <v>922</v>
      </c>
      <c r="G25" s="61">
        <f t="shared" si="11"/>
        <v>-193</v>
      </c>
      <c r="H25" s="63">
        <f t="shared" si="12"/>
        <v>-193</v>
      </c>
      <c r="I25" s="48" t="s">
        <v>142</v>
      </c>
      <c r="J25" s="39" t="s">
        <v>294</v>
      </c>
      <c r="K25" s="49" t="s">
        <v>294</v>
      </c>
      <c r="L25" s="61">
        <f t="shared" si="6"/>
        <v>-0.39000000000000057</v>
      </c>
      <c r="M25" s="63">
        <f t="shared" si="3"/>
        <v>-0.39000000000000057</v>
      </c>
      <c r="N25" s="37"/>
    </row>
    <row r="26" spans="1:14" ht="13.9" customHeight="1" x14ac:dyDescent="0.25">
      <c r="A26" s="41" t="s">
        <v>34</v>
      </c>
      <c r="B26" s="91">
        <v>4095</v>
      </c>
      <c r="C26" s="38">
        <v>0.02</v>
      </c>
      <c r="D26" s="44">
        <v>1171</v>
      </c>
      <c r="E26" s="153">
        <v>977</v>
      </c>
      <c r="F26" s="20">
        <v>977</v>
      </c>
      <c r="G26" s="61">
        <f t="shared" si="11"/>
        <v>-194</v>
      </c>
      <c r="H26" s="63">
        <f t="shared" si="12"/>
        <v>-194</v>
      </c>
      <c r="I26" s="48" t="s">
        <v>143</v>
      </c>
      <c r="J26" s="39" t="s">
        <v>369</v>
      </c>
      <c r="K26" s="49" t="s">
        <v>369</v>
      </c>
      <c r="L26" s="61">
        <f t="shared" si="6"/>
        <v>-0.32000000000000739</v>
      </c>
      <c r="M26" s="63">
        <f t="shared" si="3"/>
        <v>-0.32000000000000739</v>
      </c>
      <c r="N26" s="37"/>
    </row>
    <row r="27" spans="1:14" ht="13.9" customHeight="1" x14ac:dyDescent="0.25">
      <c r="A27" s="41" t="s">
        <v>34</v>
      </c>
      <c r="B27" s="91">
        <v>2854</v>
      </c>
      <c r="C27" s="38">
        <v>0.02</v>
      </c>
      <c r="D27" s="44">
        <v>1307</v>
      </c>
      <c r="E27" s="153">
        <v>1111</v>
      </c>
      <c r="F27" s="20">
        <v>1111</v>
      </c>
      <c r="G27" s="61">
        <f t="shared" si="11"/>
        <v>-196</v>
      </c>
      <c r="H27" s="63">
        <f t="shared" si="12"/>
        <v>-196</v>
      </c>
      <c r="I27" s="48" t="s">
        <v>144</v>
      </c>
      <c r="J27" s="39" t="s">
        <v>370</v>
      </c>
      <c r="K27" s="49" t="s">
        <v>370</v>
      </c>
      <c r="L27" s="61">
        <f t="shared" si="6"/>
        <v>-0.23999999999999488</v>
      </c>
      <c r="M27" s="63">
        <f t="shared" si="3"/>
        <v>-0.23999999999999488</v>
      </c>
      <c r="N27" s="37"/>
    </row>
    <row r="28" spans="1:14" ht="13.9" customHeight="1" x14ac:dyDescent="0.25">
      <c r="A28" s="41" t="s">
        <v>34</v>
      </c>
      <c r="B28" s="91">
        <v>1977</v>
      </c>
      <c r="C28" s="38">
        <v>0.02</v>
      </c>
      <c r="D28" s="44">
        <v>1413</v>
      </c>
      <c r="E28" s="153">
        <v>1217</v>
      </c>
      <c r="F28" s="20">
        <v>1217</v>
      </c>
      <c r="G28" s="61">
        <f t="shared" si="11"/>
        <v>-196</v>
      </c>
      <c r="H28" s="63">
        <f t="shared" si="12"/>
        <v>-196</v>
      </c>
      <c r="I28" s="48" t="s">
        <v>145</v>
      </c>
      <c r="J28" s="39" t="s">
        <v>371</v>
      </c>
      <c r="K28" s="49" t="s">
        <v>371</v>
      </c>
      <c r="L28" s="61">
        <f t="shared" si="6"/>
        <v>-0.21000000000000796</v>
      </c>
      <c r="M28" s="63">
        <f t="shared" si="3"/>
        <v>-0.21000000000000796</v>
      </c>
      <c r="N28" s="37"/>
    </row>
    <row r="29" spans="1:14" ht="13.9" customHeight="1" x14ac:dyDescent="0.25">
      <c r="A29" s="41" t="s">
        <v>34</v>
      </c>
      <c r="B29" s="91">
        <v>1212</v>
      </c>
      <c r="C29" s="38">
        <v>0.02</v>
      </c>
      <c r="D29" s="44">
        <v>1525</v>
      </c>
      <c r="E29" s="153">
        <v>1330</v>
      </c>
      <c r="F29" s="20">
        <v>1330</v>
      </c>
      <c r="G29" s="61">
        <f t="shared" si="11"/>
        <v>-195</v>
      </c>
      <c r="H29" s="63">
        <f t="shared" si="12"/>
        <v>-195</v>
      </c>
      <c r="I29" s="48" t="s">
        <v>146</v>
      </c>
      <c r="J29" s="39" t="s">
        <v>250</v>
      </c>
      <c r="K29" s="49" t="s">
        <v>250</v>
      </c>
      <c r="L29" s="61">
        <f t="shared" si="6"/>
        <v>-0.20999999999999375</v>
      </c>
      <c r="M29" s="63">
        <f>K29-I29</f>
        <v>-0.20999999999999375</v>
      </c>
      <c r="N29" s="37"/>
    </row>
    <row r="30" spans="1:14" ht="13.9" customHeight="1" x14ac:dyDescent="0.25">
      <c r="A30" s="41" t="s">
        <v>34</v>
      </c>
      <c r="B30" s="91">
        <v>1116</v>
      </c>
      <c r="C30" s="38">
        <v>0.02</v>
      </c>
      <c r="D30" s="44">
        <v>1525</v>
      </c>
      <c r="E30" s="153">
        <v>1330</v>
      </c>
      <c r="F30" s="20">
        <v>1330</v>
      </c>
      <c r="G30" s="61">
        <f t="shared" si="11"/>
        <v>-195</v>
      </c>
      <c r="H30" s="63">
        <f t="shared" si="12"/>
        <v>-195</v>
      </c>
      <c r="I30" s="48" t="s">
        <v>147</v>
      </c>
      <c r="J30" s="39" t="s">
        <v>66</v>
      </c>
      <c r="K30" s="49" t="s">
        <v>66</v>
      </c>
      <c r="L30" s="61">
        <f t="shared" si="6"/>
        <v>-9.9999999999994316E-2</v>
      </c>
      <c r="M30" s="63">
        <f t="shared" si="3"/>
        <v>-9.9999999999994316E-2</v>
      </c>
      <c r="N30" s="37"/>
    </row>
    <row r="31" spans="1:14" ht="13.9" customHeight="1" x14ac:dyDescent="0.25">
      <c r="A31" s="41" t="s">
        <v>34</v>
      </c>
      <c r="B31" s="91">
        <v>1082</v>
      </c>
      <c r="C31" s="38">
        <v>0.02</v>
      </c>
      <c r="D31" s="181" t="s">
        <v>220</v>
      </c>
      <c r="E31" s="182" t="s">
        <v>251</v>
      </c>
      <c r="F31" s="183" t="s">
        <v>251</v>
      </c>
      <c r="G31" s="64"/>
      <c r="H31" s="65"/>
      <c r="I31" s="50"/>
      <c r="J31" s="40"/>
      <c r="K31" s="51"/>
      <c r="L31" s="64"/>
      <c r="M31" s="65"/>
      <c r="N31" s="37"/>
    </row>
    <row r="32" spans="1:14" ht="13.9" customHeight="1" x14ac:dyDescent="0.25">
      <c r="A32" s="41" t="s">
        <v>34</v>
      </c>
      <c r="B32" s="91">
        <v>1048</v>
      </c>
      <c r="C32" s="38">
        <v>0.02</v>
      </c>
      <c r="D32" s="44">
        <v>1525</v>
      </c>
      <c r="E32" s="153">
        <v>1330</v>
      </c>
      <c r="F32" s="20">
        <v>1330</v>
      </c>
      <c r="G32" s="61">
        <f t="shared" ref="G32:G36" si="13">E32-D32</f>
        <v>-195</v>
      </c>
      <c r="H32" s="63">
        <f t="shared" ref="H32:H36" si="14">F32-D32</f>
        <v>-195</v>
      </c>
      <c r="I32" s="48" t="s">
        <v>148</v>
      </c>
      <c r="J32" s="39" t="s">
        <v>372</v>
      </c>
      <c r="K32" s="49" t="s">
        <v>372</v>
      </c>
      <c r="L32" s="61">
        <f t="shared" si="6"/>
        <v>-9.9999999999994316E-2</v>
      </c>
      <c r="M32" s="63">
        <f t="shared" si="3"/>
        <v>-9.9999999999994316E-2</v>
      </c>
      <c r="N32" s="37"/>
    </row>
    <row r="33" spans="1:14" ht="13.9" customHeight="1" x14ac:dyDescent="0.25">
      <c r="A33" s="41" t="s">
        <v>34</v>
      </c>
      <c r="B33" s="91">
        <v>1024</v>
      </c>
      <c r="C33" s="38">
        <v>0.02</v>
      </c>
      <c r="D33" s="44">
        <v>1525</v>
      </c>
      <c r="E33" s="153">
        <v>1330</v>
      </c>
      <c r="F33" s="20">
        <v>1330</v>
      </c>
      <c r="G33" s="61">
        <f t="shared" si="13"/>
        <v>-195</v>
      </c>
      <c r="H33" s="63">
        <f t="shared" si="14"/>
        <v>-195</v>
      </c>
      <c r="I33" s="48" t="s">
        <v>149</v>
      </c>
      <c r="J33" s="39" t="s">
        <v>372</v>
      </c>
      <c r="K33" s="49" t="s">
        <v>372</v>
      </c>
      <c r="L33" s="61">
        <f t="shared" si="6"/>
        <v>-9.0000000000003411E-2</v>
      </c>
      <c r="M33" s="63">
        <f t="shared" si="3"/>
        <v>-9.0000000000003411E-2</v>
      </c>
      <c r="N33" s="37"/>
    </row>
    <row r="34" spans="1:14" ht="13.9" customHeight="1" x14ac:dyDescent="0.25">
      <c r="A34" s="41" t="s">
        <v>34</v>
      </c>
      <c r="B34" s="91">
        <v>731</v>
      </c>
      <c r="C34" s="38">
        <v>0.02</v>
      </c>
      <c r="D34" s="44">
        <v>1606</v>
      </c>
      <c r="E34" s="153">
        <v>1414</v>
      </c>
      <c r="F34" s="20">
        <v>1414</v>
      </c>
      <c r="G34" s="61">
        <f t="shared" si="13"/>
        <v>-192</v>
      </c>
      <c r="H34" s="63">
        <f t="shared" si="14"/>
        <v>-192</v>
      </c>
      <c r="I34" s="48" t="s">
        <v>41</v>
      </c>
      <c r="J34" s="39" t="s">
        <v>373</v>
      </c>
      <c r="K34" s="49" t="s">
        <v>373</v>
      </c>
      <c r="L34" s="61">
        <f t="shared" si="6"/>
        <v>-9.0000000000003411E-2</v>
      </c>
      <c r="M34" s="63">
        <f t="shared" si="3"/>
        <v>-9.0000000000003411E-2</v>
      </c>
      <c r="N34" s="37"/>
    </row>
    <row r="35" spans="1:14" ht="13.9" customHeight="1" x14ac:dyDescent="0.25">
      <c r="A35" s="41" t="s">
        <v>34</v>
      </c>
      <c r="B35" s="91">
        <v>527.70000000000005</v>
      </c>
      <c r="C35" s="38">
        <v>0.02</v>
      </c>
      <c r="D35" s="44">
        <v>1654</v>
      </c>
      <c r="E35" s="153">
        <v>1464</v>
      </c>
      <c r="F35" s="20">
        <v>1464</v>
      </c>
      <c r="G35" s="61">
        <f t="shared" si="13"/>
        <v>-190</v>
      </c>
      <c r="H35" s="63">
        <f t="shared" si="14"/>
        <v>-190</v>
      </c>
      <c r="I35" s="48" t="s">
        <v>150</v>
      </c>
      <c r="J35" s="39" t="s">
        <v>374</v>
      </c>
      <c r="K35" s="49" t="s">
        <v>374</v>
      </c>
      <c r="L35" s="61">
        <f t="shared" si="6"/>
        <v>-6.9999999999993179E-2</v>
      </c>
      <c r="M35" s="63">
        <f t="shared" si="3"/>
        <v>-6.9999999999993179E-2</v>
      </c>
      <c r="N35" s="37"/>
    </row>
    <row r="36" spans="1:14" ht="13.9" customHeight="1" x14ac:dyDescent="0.25">
      <c r="A36" s="41" t="s">
        <v>34</v>
      </c>
      <c r="B36" s="91">
        <v>196.3</v>
      </c>
      <c r="C36" s="38">
        <v>0.02</v>
      </c>
      <c r="D36" s="44">
        <v>1654</v>
      </c>
      <c r="E36" s="153">
        <v>1464</v>
      </c>
      <c r="F36" s="20">
        <v>1464</v>
      </c>
      <c r="G36" s="61">
        <f t="shared" si="13"/>
        <v>-190</v>
      </c>
      <c r="H36" s="63">
        <f t="shared" si="14"/>
        <v>-190</v>
      </c>
      <c r="I36" s="48" t="s">
        <v>151</v>
      </c>
      <c r="J36" s="39" t="s">
        <v>375</v>
      </c>
      <c r="K36" s="49" t="s">
        <v>375</v>
      </c>
      <c r="L36" s="61">
        <f t="shared" si="6"/>
        <v>-6.9999999999993179E-2</v>
      </c>
      <c r="M36" s="63">
        <f t="shared" si="3"/>
        <v>-6.9999999999993179E-2</v>
      </c>
      <c r="N36" s="37"/>
    </row>
    <row r="37" spans="1:14" ht="13.9" customHeight="1" x14ac:dyDescent="0.25">
      <c r="A37" s="41" t="s">
        <v>34</v>
      </c>
      <c r="B37" s="91">
        <v>160</v>
      </c>
      <c r="C37" s="38">
        <v>0.02</v>
      </c>
      <c r="D37" s="181" t="s">
        <v>221</v>
      </c>
      <c r="E37" s="182" t="s">
        <v>253</v>
      </c>
      <c r="F37" s="183" t="s">
        <v>253</v>
      </c>
      <c r="G37" s="64"/>
      <c r="H37" s="65"/>
      <c r="I37" s="50"/>
      <c r="J37" s="40"/>
      <c r="K37" s="51"/>
      <c r="L37" s="64"/>
      <c r="M37" s="65"/>
      <c r="N37" s="37"/>
    </row>
    <row r="38" spans="1:14" ht="13.9" customHeight="1" x14ac:dyDescent="0.25">
      <c r="A38" s="41" t="s">
        <v>34</v>
      </c>
      <c r="B38" s="91">
        <v>146.9</v>
      </c>
      <c r="C38" s="38">
        <v>0.02</v>
      </c>
      <c r="D38" s="44">
        <v>1654</v>
      </c>
      <c r="E38" s="153">
        <v>1464</v>
      </c>
      <c r="F38" s="20">
        <v>1464</v>
      </c>
      <c r="G38" s="61">
        <f t="shared" ref="G38:G45" si="15">E38-D38</f>
        <v>-190</v>
      </c>
      <c r="H38" s="63">
        <f t="shared" ref="H38:H45" si="16">F38-D38</f>
        <v>-190</v>
      </c>
      <c r="I38" s="48" t="s">
        <v>151</v>
      </c>
      <c r="J38" s="39" t="s">
        <v>376</v>
      </c>
      <c r="K38" s="49" t="s">
        <v>376</v>
      </c>
      <c r="L38" s="61">
        <f t="shared" si="6"/>
        <v>-6.0000000000002274E-2</v>
      </c>
      <c r="M38" s="63">
        <f t="shared" si="3"/>
        <v>-6.0000000000002274E-2</v>
      </c>
      <c r="N38" s="37"/>
    </row>
    <row r="39" spans="1:14" x14ac:dyDescent="0.25">
      <c r="A39" s="8" t="s">
        <v>4</v>
      </c>
      <c r="B39" s="15" t="s">
        <v>5</v>
      </c>
      <c r="C39" s="38">
        <v>0.02</v>
      </c>
      <c r="D39" s="8">
        <v>6331</v>
      </c>
      <c r="E39" s="28">
        <v>6331</v>
      </c>
      <c r="F39" s="157">
        <v>6331</v>
      </c>
      <c r="G39" s="61">
        <f t="shared" si="15"/>
        <v>0</v>
      </c>
      <c r="H39" s="63">
        <f t="shared" si="16"/>
        <v>0</v>
      </c>
      <c r="I39" s="52">
        <v>104.48</v>
      </c>
      <c r="J39" s="15">
        <v>104.42</v>
      </c>
      <c r="K39" s="53">
        <v>104.42</v>
      </c>
      <c r="L39" s="61">
        <f t="shared" si="6"/>
        <v>-6.0000000000002274E-2</v>
      </c>
      <c r="M39" s="63">
        <f t="shared" si="3"/>
        <v>-6.0000000000002274E-2</v>
      </c>
      <c r="N39" s="9" t="str">
        <f t="shared" ref="N39:N83" si="17">B39</f>
        <v>105083.*</v>
      </c>
    </row>
    <row r="40" spans="1:14" x14ac:dyDescent="0.25">
      <c r="A40" s="8" t="s">
        <v>4</v>
      </c>
      <c r="B40" s="15" t="s">
        <v>6</v>
      </c>
      <c r="C40" s="38">
        <v>0.02</v>
      </c>
      <c r="D40" s="8">
        <v>6364</v>
      </c>
      <c r="E40" s="28">
        <v>6364</v>
      </c>
      <c r="F40" s="157">
        <v>6364</v>
      </c>
      <c r="G40" s="61">
        <f t="shared" si="15"/>
        <v>0</v>
      </c>
      <c r="H40" s="63">
        <f t="shared" si="16"/>
        <v>0</v>
      </c>
      <c r="I40" s="52">
        <v>104.28</v>
      </c>
      <c r="J40" s="15">
        <v>104.22</v>
      </c>
      <c r="K40" s="53">
        <v>104.22</v>
      </c>
      <c r="L40" s="61">
        <f t="shared" si="6"/>
        <v>-6.0000000000002274E-2</v>
      </c>
      <c r="M40" s="63">
        <f t="shared" si="3"/>
        <v>-6.0000000000002274E-2</v>
      </c>
      <c r="N40" s="9" t="str">
        <f t="shared" si="17"/>
        <v>104805.*</v>
      </c>
    </row>
    <row r="41" spans="1:14" x14ac:dyDescent="0.25">
      <c r="A41" s="8" t="s">
        <v>7</v>
      </c>
      <c r="B41" s="15">
        <v>104527</v>
      </c>
      <c r="C41" s="38">
        <v>0.02</v>
      </c>
      <c r="D41" s="8">
        <v>5121</v>
      </c>
      <c r="E41" s="28">
        <v>5086</v>
      </c>
      <c r="F41" s="157">
        <v>5086</v>
      </c>
      <c r="G41" s="61">
        <f t="shared" si="15"/>
        <v>-35</v>
      </c>
      <c r="H41" s="63">
        <f t="shared" si="16"/>
        <v>-35</v>
      </c>
      <c r="I41" s="52">
        <v>104.14</v>
      </c>
      <c r="J41" s="15">
        <v>104.08</v>
      </c>
      <c r="K41" s="53">
        <v>104.08</v>
      </c>
      <c r="L41" s="61">
        <f t="shared" si="6"/>
        <v>-6.0000000000002274E-2</v>
      </c>
      <c r="M41" s="63">
        <f t="shared" si="3"/>
        <v>-6.0000000000002274E-2</v>
      </c>
      <c r="N41" s="9">
        <f t="shared" si="17"/>
        <v>104527</v>
      </c>
    </row>
    <row r="42" spans="1:14" x14ac:dyDescent="0.25">
      <c r="A42" s="8" t="s">
        <v>7</v>
      </c>
      <c r="B42" s="15">
        <v>103364</v>
      </c>
      <c r="C42" s="38">
        <v>0.02</v>
      </c>
      <c r="D42" s="8">
        <v>5444</v>
      </c>
      <c r="E42" s="28">
        <v>5372</v>
      </c>
      <c r="F42" s="157">
        <v>5372</v>
      </c>
      <c r="G42" s="61">
        <f t="shared" si="15"/>
        <v>-72</v>
      </c>
      <c r="H42" s="63">
        <f t="shared" si="16"/>
        <v>-72</v>
      </c>
      <c r="I42" s="52">
        <v>103.58</v>
      </c>
      <c r="J42" s="15">
        <v>103.51</v>
      </c>
      <c r="K42" s="53">
        <v>103.51</v>
      </c>
      <c r="L42" s="61">
        <f t="shared" si="6"/>
        <v>-6.9999999999993179E-2</v>
      </c>
      <c r="M42" s="63">
        <f t="shared" si="3"/>
        <v>-6.9999999999993179E-2</v>
      </c>
      <c r="N42" s="9">
        <f t="shared" si="17"/>
        <v>103364</v>
      </c>
    </row>
    <row r="43" spans="1:14" x14ac:dyDescent="0.25">
      <c r="A43" s="8" t="s">
        <v>7</v>
      </c>
      <c r="B43" s="15">
        <v>102317</v>
      </c>
      <c r="C43" s="38">
        <v>0.02</v>
      </c>
      <c r="D43" s="8">
        <v>5734</v>
      </c>
      <c r="E43" s="28">
        <v>5628</v>
      </c>
      <c r="F43" s="157">
        <v>5628</v>
      </c>
      <c r="G43" s="61">
        <f t="shared" si="15"/>
        <v>-106</v>
      </c>
      <c r="H43" s="63">
        <f t="shared" si="16"/>
        <v>-106</v>
      </c>
      <c r="I43" s="52">
        <v>103.03</v>
      </c>
      <c r="J43" s="15">
        <v>102.95</v>
      </c>
      <c r="K43" s="53">
        <v>102.95</v>
      </c>
      <c r="L43" s="61">
        <f t="shared" si="6"/>
        <v>-7.9999999999998295E-2</v>
      </c>
      <c r="M43" s="63">
        <f t="shared" si="3"/>
        <v>-7.9999999999998295E-2</v>
      </c>
      <c r="N43" s="9">
        <f t="shared" si="17"/>
        <v>102317</v>
      </c>
    </row>
    <row r="44" spans="1:14" x14ac:dyDescent="0.25">
      <c r="A44" s="8" t="s">
        <v>7</v>
      </c>
      <c r="B44" s="15">
        <v>101430</v>
      </c>
      <c r="C44" s="38">
        <v>0.02</v>
      </c>
      <c r="D44" s="8">
        <v>5975</v>
      </c>
      <c r="E44" s="28">
        <v>5840</v>
      </c>
      <c r="F44" s="157">
        <v>5840</v>
      </c>
      <c r="G44" s="61">
        <f t="shared" si="15"/>
        <v>-135</v>
      </c>
      <c r="H44" s="63">
        <f t="shared" si="16"/>
        <v>-135</v>
      </c>
      <c r="I44" s="52">
        <v>102.48</v>
      </c>
      <c r="J44" s="15">
        <v>102.4</v>
      </c>
      <c r="K44" s="53">
        <v>102.4</v>
      </c>
      <c r="L44" s="61">
        <f t="shared" si="6"/>
        <v>-7.9999999999998295E-2</v>
      </c>
      <c r="M44" s="63">
        <f t="shared" si="3"/>
        <v>-7.9999999999998295E-2</v>
      </c>
      <c r="N44" s="9">
        <f t="shared" si="17"/>
        <v>101430</v>
      </c>
    </row>
    <row r="45" spans="1:14" x14ac:dyDescent="0.25">
      <c r="A45" s="8" t="s">
        <v>7</v>
      </c>
      <c r="B45" s="15">
        <v>101325</v>
      </c>
      <c r="C45" s="38">
        <v>0.02</v>
      </c>
      <c r="D45" s="8">
        <v>5975</v>
      </c>
      <c r="E45" s="28">
        <v>5840</v>
      </c>
      <c r="F45" s="157">
        <v>5840</v>
      </c>
      <c r="G45" s="61">
        <f t="shared" si="15"/>
        <v>-135</v>
      </c>
      <c r="H45" s="63">
        <f t="shared" si="16"/>
        <v>-135</v>
      </c>
      <c r="I45" s="52">
        <v>102.45</v>
      </c>
      <c r="J45" s="15">
        <v>102.37</v>
      </c>
      <c r="K45" s="53">
        <v>102.37</v>
      </c>
      <c r="L45" s="61">
        <f t="shared" si="6"/>
        <v>-7.9999999999998295E-2</v>
      </c>
      <c r="M45" s="63">
        <f t="shared" si="3"/>
        <v>-7.9999999999998295E-2</v>
      </c>
      <c r="N45" s="9">
        <f t="shared" si="17"/>
        <v>101325</v>
      </c>
    </row>
    <row r="46" spans="1:14" x14ac:dyDescent="0.25">
      <c r="A46" s="8" t="s">
        <v>7</v>
      </c>
      <c r="B46" s="15">
        <v>101296</v>
      </c>
      <c r="C46" s="38">
        <v>0.02</v>
      </c>
      <c r="D46" s="181" t="s">
        <v>26</v>
      </c>
      <c r="E46" s="182" t="s">
        <v>251</v>
      </c>
      <c r="F46" s="183" t="s">
        <v>251</v>
      </c>
      <c r="G46" s="64"/>
      <c r="H46" s="65"/>
      <c r="I46" s="154"/>
      <c r="J46" s="155"/>
      <c r="K46" s="156"/>
      <c r="L46" s="64"/>
      <c r="M46" s="65"/>
      <c r="N46" s="9">
        <f t="shared" si="17"/>
        <v>101296</v>
      </c>
    </row>
    <row r="47" spans="1:14" x14ac:dyDescent="0.25">
      <c r="A47" s="8" t="s">
        <v>7</v>
      </c>
      <c r="B47" s="15">
        <v>101274</v>
      </c>
      <c r="C47" s="38">
        <v>0.02</v>
      </c>
      <c r="D47" s="8">
        <v>5975</v>
      </c>
      <c r="E47" s="28">
        <v>5840</v>
      </c>
      <c r="F47" s="157">
        <v>5840</v>
      </c>
      <c r="G47" s="61">
        <f t="shared" ref="G47:G52" si="18">E47-D47</f>
        <v>-135</v>
      </c>
      <c r="H47" s="63">
        <f t="shared" ref="H47:H52" si="19">F47-D47</f>
        <v>-135</v>
      </c>
      <c r="I47" s="52">
        <v>102.3</v>
      </c>
      <c r="J47" s="15">
        <v>102.23</v>
      </c>
      <c r="K47" s="53">
        <v>102.23</v>
      </c>
      <c r="L47" s="61">
        <f t="shared" si="6"/>
        <v>-6.9999999999993179E-2</v>
      </c>
      <c r="M47" s="63">
        <f t="shared" si="3"/>
        <v>-6.9999999999993179E-2</v>
      </c>
      <c r="N47" s="9">
        <f t="shared" si="17"/>
        <v>101274</v>
      </c>
    </row>
    <row r="48" spans="1:14" x14ac:dyDescent="0.25">
      <c r="A48" s="8" t="s">
        <v>7</v>
      </c>
      <c r="B48" s="15">
        <v>101172</v>
      </c>
      <c r="C48" s="38">
        <v>0.02</v>
      </c>
      <c r="D48" s="8">
        <v>5975</v>
      </c>
      <c r="E48" s="28">
        <v>5840</v>
      </c>
      <c r="F48" s="157">
        <v>5840</v>
      </c>
      <c r="G48" s="61">
        <f t="shared" si="18"/>
        <v>-135</v>
      </c>
      <c r="H48" s="63">
        <f t="shared" si="19"/>
        <v>-135</v>
      </c>
      <c r="I48" s="52">
        <v>102.27</v>
      </c>
      <c r="J48" s="15">
        <v>102.19</v>
      </c>
      <c r="K48" s="53">
        <v>102.19</v>
      </c>
      <c r="L48" s="61">
        <f t="shared" si="6"/>
        <v>-7.9999999999998295E-2</v>
      </c>
      <c r="M48" s="63">
        <f t="shared" si="3"/>
        <v>-7.9999999999998295E-2</v>
      </c>
      <c r="N48" s="9">
        <f t="shared" si="17"/>
        <v>101172</v>
      </c>
    </row>
    <row r="49" spans="1:14" x14ac:dyDescent="0.25">
      <c r="A49" s="8" t="s">
        <v>8</v>
      </c>
      <c r="B49" s="15">
        <v>100723</v>
      </c>
      <c r="C49" s="38">
        <v>0.02</v>
      </c>
      <c r="D49" s="8">
        <v>6509</v>
      </c>
      <c r="E49" s="28">
        <v>6374</v>
      </c>
      <c r="F49" s="157">
        <v>6374</v>
      </c>
      <c r="G49" s="61">
        <f t="shared" si="18"/>
        <v>-135</v>
      </c>
      <c r="H49" s="63">
        <f t="shared" si="19"/>
        <v>-135</v>
      </c>
      <c r="I49" s="52">
        <v>101.77</v>
      </c>
      <c r="J49" s="15">
        <v>101.7</v>
      </c>
      <c r="K49" s="53">
        <v>101.7</v>
      </c>
      <c r="L49" s="61">
        <f t="shared" si="6"/>
        <v>-6.9999999999993179E-2</v>
      </c>
      <c r="M49" s="63">
        <f t="shared" si="3"/>
        <v>-6.9999999999993179E-2</v>
      </c>
      <c r="N49" s="9">
        <f t="shared" si="17"/>
        <v>100723</v>
      </c>
    </row>
    <row r="50" spans="1:14" x14ac:dyDescent="0.25">
      <c r="A50" s="8" t="s">
        <v>8</v>
      </c>
      <c r="B50" s="15">
        <v>99963</v>
      </c>
      <c r="C50" s="38">
        <v>0.02</v>
      </c>
      <c r="D50" s="8">
        <v>6509</v>
      </c>
      <c r="E50" s="28">
        <v>6374</v>
      </c>
      <c r="F50" s="157">
        <v>6374</v>
      </c>
      <c r="G50" s="61">
        <f t="shared" si="18"/>
        <v>-135</v>
      </c>
      <c r="H50" s="63">
        <f t="shared" si="19"/>
        <v>-135</v>
      </c>
      <c r="I50" s="52">
        <v>101.31</v>
      </c>
      <c r="J50" s="15">
        <v>101.24</v>
      </c>
      <c r="K50" s="53">
        <v>101.24</v>
      </c>
      <c r="L50" s="61">
        <f t="shared" si="6"/>
        <v>-7.000000000000739E-2</v>
      </c>
      <c r="M50" s="63">
        <f t="shared" si="3"/>
        <v>-7.000000000000739E-2</v>
      </c>
      <c r="N50" s="9">
        <f t="shared" si="17"/>
        <v>99963</v>
      </c>
    </row>
    <row r="51" spans="1:14" x14ac:dyDescent="0.25">
      <c r="A51" s="8" t="s">
        <v>8</v>
      </c>
      <c r="B51" s="15">
        <v>99304</v>
      </c>
      <c r="C51" s="38">
        <v>0.02</v>
      </c>
      <c r="D51" s="8">
        <v>6509</v>
      </c>
      <c r="E51" s="28">
        <v>6374</v>
      </c>
      <c r="F51" s="157">
        <v>6374</v>
      </c>
      <c r="G51" s="61">
        <f t="shared" si="18"/>
        <v>-135</v>
      </c>
      <c r="H51" s="63">
        <f t="shared" si="19"/>
        <v>-135</v>
      </c>
      <c r="I51" s="52">
        <v>100.96</v>
      </c>
      <c r="J51" s="15">
        <v>100.89</v>
      </c>
      <c r="K51" s="53">
        <v>100.89</v>
      </c>
      <c r="L51" s="61">
        <f t="shared" si="6"/>
        <v>-6.9999999999993179E-2</v>
      </c>
      <c r="M51" s="63">
        <f t="shared" si="3"/>
        <v>-6.9999999999993179E-2</v>
      </c>
      <c r="N51" s="9">
        <f t="shared" si="17"/>
        <v>99304</v>
      </c>
    </row>
    <row r="52" spans="1:14" x14ac:dyDescent="0.25">
      <c r="A52" s="8" t="s">
        <v>8</v>
      </c>
      <c r="B52" s="15">
        <v>99202</v>
      </c>
      <c r="C52" s="38">
        <v>0.02</v>
      </c>
      <c r="D52" s="8">
        <v>6509</v>
      </c>
      <c r="E52" s="28">
        <v>6374</v>
      </c>
      <c r="F52" s="157">
        <v>6374</v>
      </c>
      <c r="G52" s="61">
        <f t="shared" si="18"/>
        <v>-135</v>
      </c>
      <c r="H52" s="63">
        <f t="shared" si="19"/>
        <v>-135</v>
      </c>
      <c r="I52" s="52">
        <v>100.89</v>
      </c>
      <c r="J52" s="15">
        <v>100.82</v>
      </c>
      <c r="K52" s="53">
        <v>100.82</v>
      </c>
      <c r="L52" s="61">
        <f t="shared" si="6"/>
        <v>-7.000000000000739E-2</v>
      </c>
      <c r="M52" s="63">
        <f t="shared" si="3"/>
        <v>-7.000000000000739E-2</v>
      </c>
      <c r="N52" s="9">
        <f t="shared" si="17"/>
        <v>99202</v>
      </c>
    </row>
    <row r="53" spans="1:14" x14ac:dyDescent="0.25">
      <c r="A53" s="8" t="s">
        <v>8</v>
      </c>
      <c r="B53" s="15">
        <v>99176</v>
      </c>
      <c r="C53" s="38">
        <v>0.02</v>
      </c>
      <c r="D53" s="181" t="s">
        <v>27</v>
      </c>
      <c r="E53" s="182" t="s">
        <v>251</v>
      </c>
      <c r="F53" s="183" t="s">
        <v>251</v>
      </c>
      <c r="G53" s="64"/>
      <c r="H53" s="65"/>
      <c r="I53" s="154"/>
      <c r="J53" s="155"/>
      <c r="K53" s="156"/>
      <c r="L53" s="64"/>
      <c r="M53" s="65"/>
      <c r="N53" s="9">
        <f t="shared" si="17"/>
        <v>99176</v>
      </c>
    </row>
    <row r="54" spans="1:14" x14ac:dyDescent="0.25">
      <c r="A54" s="8" t="s">
        <v>8</v>
      </c>
      <c r="B54" s="15">
        <v>99154</v>
      </c>
      <c r="C54" s="38">
        <v>0.02</v>
      </c>
      <c r="D54" s="8">
        <v>6509</v>
      </c>
      <c r="E54" s="28">
        <v>6374</v>
      </c>
      <c r="F54" s="157">
        <v>6374</v>
      </c>
      <c r="G54" s="61">
        <f t="shared" ref="G54:G58" si="20">E54-D54</f>
        <v>-135</v>
      </c>
      <c r="H54" s="63">
        <f t="shared" ref="H54:H58" si="21">F54-D54</f>
        <v>-135</v>
      </c>
      <c r="I54" s="52">
        <v>100.71</v>
      </c>
      <c r="J54" s="15">
        <v>100.63</v>
      </c>
      <c r="K54" s="53">
        <v>100.63</v>
      </c>
      <c r="L54" s="61">
        <f t="shared" si="6"/>
        <v>-7.9999999999998295E-2</v>
      </c>
      <c r="M54" s="63">
        <f t="shared" si="3"/>
        <v>-7.9999999999998295E-2</v>
      </c>
      <c r="N54" s="9">
        <f t="shared" si="17"/>
        <v>99154</v>
      </c>
    </row>
    <row r="55" spans="1:14" x14ac:dyDescent="0.25">
      <c r="A55" s="8" t="s">
        <v>8</v>
      </c>
      <c r="B55" s="15">
        <v>99044</v>
      </c>
      <c r="C55" s="38">
        <v>0.02</v>
      </c>
      <c r="D55" s="8">
        <v>6509</v>
      </c>
      <c r="E55" s="28">
        <v>6374</v>
      </c>
      <c r="F55" s="157">
        <v>6374</v>
      </c>
      <c r="G55" s="61">
        <f t="shared" si="20"/>
        <v>-135</v>
      </c>
      <c r="H55" s="63">
        <f t="shared" si="21"/>
        <v>-135</v>
      </c>
      <c r="I55" s="52">
        <v>100.51</v>
      </c>
      <c r="J55" s="15">
        <v>100.43</v>
      </c>
      <c r="K55" s="53">
        <v>100.43</v>
      </c>
      <c r="L55" s="61">
        <f t="shared" si="6"/>
        <v>-7.9999999999998295E-2</v>
      </c>
      <c r="M55" s="63">
        <f t="shared" si="3"/>
        <v>-7.9999999999998295E-2</v>
      </c>
      <c r="N55" s="9">
        <f t="shared" si="17"/>
        <v>99044</v>
      </c>
    </row>
    <row r="56" spans="1:14" x14ac:dyDescent="0.25">
      <c r="A56" s="8" t="s">
        <v>8</v>
      </c>
      <c r="B56" s="15">
        <v>98564</v>
      </c>
      <c r="C56" s="38">
        <v>0.02</v>
      </c>
      <c r="D56" s="8">
        <v>7076</v>
      </c>
      <c r="E56" s="28">
        <v>6942</v>
      </c>
      <c r="F56" s="157">
        <v>6942</v>
      </c>
      <c r="G56" s="61">
        <f t="shared" si="20"/>
        <v>-134</v>
      </c>
      <c r="H56" s="63">
        <f t="shared" si="21"/>
        <v>-134</v>
      </c>
      <c r="I56" s="52">
        <v>100.13</v>
      </c>
      <c r="J56" s="15">
        <v>100.04</v>
      </c>
      <c r="K56" s="53">
        <v>100.04</v>
      </c>
      <c r="L56" s="61">
        <f t="shared" si="6"/>
        <v>-8.99999999999892E-2</v>
      </c>
      <c r="M56" s="63">
        <f t="shared" si="3"/>
        <v>-8.99999999999892E-2</v>
      </c>
      <c r="N56" s="9">
        <f t="shared" si="17"/>
        <v>98564</v>
      </c>
    </row>
    <row r="57" spans="1:14" x14ac:dyDescent="0.25">
      <c r="A57" s="8" t="s">
        <v>8</v>
      </c>
      <c r="B57" s="15">
        <v>97673</v>
      </c>
      <c r="C57" s="38">
        <v>0.02</v>
      </c>
      <c r="D57" s="8">
        <v>7076</v>
      </c>
      <c r="E57" s="28">
        <v>6942</v>
      </c>
      <c r="F57" s="157">
        <v>6942</v>
      </c>
      <c r="G57" s="61">
        <f t="shared" si="20"/>
        <v>-134</v>
      </c>
      <c r="H57" s="63">
        <f t="shared" si="21"/>
        <v>-134</v>
      </c>
      <c r="I57" s="52">
        <v>99.06</v>
      </c>
      <c r="J57" s="15">
        <v>98.96</v>
      </c>
      <c r="K57" s="53">
        <v>98.96</v>
      </c>
      <c r="L57" s="61">
        <f t="shared" si="6"/>
        <v>-0.10000000000000853</v>
      </c>
      <c r="M57" s="63">
        <f t="shared" si="3"/>
        <v>-0.10000000000000853</v>
      </c>
      <c r="N57" s="9">
        <f t="shared" si="17"/>
        <v>97673</v>
      </c>
    </row>
    <row r="58" spans="1:14" x14ac:dyDescent="0.25">
      <c r="A58" s="8" t="s">
        <v>8</v>
      </c>
      <c r="B58" s="15">
        <v>97571</v>
      </c>
      <c r="C58" s="38">
        <v>0.02</v>
      </c>
      <c r="D58" s="8">
        <v>7076</v>
      </c>
      <c r="E58" s="28">
        <v>6942</v>
      </c>
      <c r="F58" s="157">
        <v>6942</v>
      </c>
      <c r="G58" s="61">
        <f t="shared" si="20"/>
        <v>-134</v>
      </c>
      <c r="H58" s="63">
        <f t="shared" si="21"/>
        <v>-134</v>
      </c>
      <c r="I58" s="52">
        <v>98.79</v>
      </c>
      <c r="J58" s="15">
        <v>98.7</v>
      </c>
      <c r="K58" s="53">
        <v>98.7</v>
      </c>
      <c r="L58" s="61">
        <f t="shared" si="6"/>
        <v>-9.0000000000003411E-2</v>
      </c>
      <c r="M58" s="63">
        <f t="shared" si="3"/>
        <v>-9.0000000000003411E-2</v>
      </c>
      <c r="N58" s="9">
        <f t="shared" si="17"/>
        <v>97571</v>
      </c>
    </row>
    <row r="59" spans="1:14" x14ac:dyDescent="0.25">
      <c r="A59" s="8" t="s">
        <v>8</v>
      </c>
      <c r="B59" s="15">
        <v>97558</v>
      </c>
      <c r="C59" s="38">
        <v>0.02</v>
      </c>
      <c r="D59" s="181" t="s">
        <v>17</v>
      </c>
      <c r="E59" s="182" t="s">
        <v>251</v>
      </c>
      <c r="F59" s="183" t="s">
        <v>251</v>
      </c>
      <c r="G59" s="64"/>
      <c r="H59" s="65"/>
      <c r="I59" s="154"/>
      <c r="J59" s="155"/>
      <c r="K59" s="156"/>
      <c r="L59" s="64"/>
      <c r="M59" s="65"/>
      <c r="N59" s="9">
        <f>B59</f>
        <v>97558</v>
      </c>
    </row>
    <row r="60" spans="1:14" x14ac:dyDescent="0.25">
      <c r="A60" s="8" t="s">
        <v>8</v>
      </c>
      <c r="B60" s="15">
        <v>97546</v>
      </c>
      <c r="C60" s="38">
        <v>0.02</v>
      </c>
      <c r="D60" s="8">
        <v>7076</v>
      </c>
      <c r="E60" s="28">
        <v>6942</v>
      </c>
      <c r="F60" s="157">
        <v>6942</v>
      </c>
      <c r="G60" s="61">
        <f t="shared" ref="G60:G64" si="22">E60-D60</f>
        <v>-134</v>
      </c>
      <c r="H60" s="63">
        <f t="shared" ref="H60:H64" si="23">F60-D60</f>
        <v>-134</v>
      </c>
      <c r="I60" s="52">
        <v>98.49</v>
      </c>
      <c r="J60" s="15">
        <v>98.41</v>
      </c>
      <c r="K60" s="53">
        <v>98.41</v>
      </c>
      <c r="L60" s="61">
        <f t="shared" si="6"/>
        <v>-7.9999999999998295E-2</v>
      </c>
      <c r="M60" s="63">
        <f t="shared" si="3"/>
        <v>-7.9999999999998295E-2</v>
      </c>
      <c r="N60" s="9">
        <f t="shared" si="17"/>
        <v>97546</v>
      </c>
    </row>
    <row r="61" spans="1:14" x14ac:dyDescent="0.25">
      <c r="A61" s="8" t="s">
        <v>8</v>
      </c>
      <c r="B61" s="15">
        <v>97445</v>
      </c>
      <c r="C61" s="38">
        <v>0.02</v>
      </c>
      <c r="D61" s="8">
        <v>7076</v>
      </c>
      <c r="E61" s="28">
        <v>6942</v>
      </c>
      <c r="F61" s="157">
        <v>6942</v>
      </c>
      <c r="G61" s="61">
        <f t="shared" si="22"/>
        <v>-134</v>
      </c>
      <c r="H61" s="63">
        <f t="shared" si="23"/>
        <v>-134</v>
      </c>
      <c r="I61" s="52">
        <v>98.47</v>
      </c>
      <c r="J61" s="15">
        <v>98.39</v>
      </c>
      <c r="K61" s="53">
        <v>98.39</v>
      </c>
      <c r="L61" s="61">
        <f t="shared" si="6"/>
        <v>-7.9999999999998295E-2</v>
      </c>
      <c r="M61" s="63">
        <f t="shared" si="3"/>
        <v>-7.9999999999998295E-2</v>
      </c>
      <c r="N61" s="9">
        <f t="shared" si="17"/>
        <v>97445</v>
      </c>
    </row>
    <row r="62" spans="1:14" x14ac:dyDescent="0.25">
      <c r="A62" s="8" t="s">
        <v>8</v>
      </c>
      <c r="B62" s="15">
        <v>97054</v>
      </c>
      <c r="C62" s="38">
        <v>0.02</v>
      </c>
      <c r="D62" s="8">
        <v>7076</v>
      </c>
      <c r="E62" s="28">
        <v>6942</v>
      </c>
      <c r="F62" s="157">
        <v>6942</v>
      </c>
      <c r="G62" s="61">
        <f t="shared" si="22"/>
        <v>-134</v>
      </c>
      <c r="H62" s="63">
        <f t="shared" si="23"/>
        <v>-134</v>
      </c>
      <c r="I62" s="52">
        <v>98.14</v>
      </c>
      <c r="J62" s="15">
        <v>98.06</v>
      </c>
      <c r="K62" s="53">
        <v>98.06</v>
      </c>
      <c r="L62" s="61">
        <f t="shared" si="6"/>
        <v>-7.9999999999998295E-2</v>
      </c>
      <c r="M62" s="63">
        <f t="shared" si="3"/>
        <v>-7.9999999999998295E-2</v>
      </c>
      <c r="N62" s="9">
        <f t="shared" si="17"/>
        <v>97054</v>
      </c>
    </row>
    <row r="63" spans="1:14" x14ac:dyDescent="0.25">
      <c r="A63" s="8" t="s">
        <v>8</v>
      </c>
      <c r="B63" s="15">
        <v>96688</v>
      </c>
      <c r="C63" s="38">
        <v>0.02</v>
      </c>
      <c r="D63" s="8">
        <v>7076</v>
      </c>
      <c r="E63" s="28">
        <v>6942</v>
      </c>
      <c r="F63" s="157">
        <v>6942</v>
      </c>
      <c r="G63" s="61">
        <f t="shared" si="22"/>
        <v>-134</v>
      </c>
      <c r="H63" s="63">
        <f t="shared" si="23"/>
        <v>-134</v>
      </c>
      <c r="I63" s="52">
        <v>98.05</v>
      </c>
      <c r="J63" s="15">
        <v>97.98</v>
      </c>
      <c r="K63" s="53">
        <v>97.98</v>
      </c>
      <c r="L63" s="61">
        <f t="shared" si="6"/>
        <v>-6.9999999999993179E-2</v>
      </c>
      <c r="M63" s="63">
        <f t="shared" si="3"/>
        <v>-6.9999999999993179E-2</v>
      </c>
      <c r="N63" s="9">
        <f t="shared" si="17"/>
        <v>96688</v>
      </c>
    </row>
    <row r="64" spans="1:14" x14ac:dyDescent="0.25">
      <c r="A64" s="8" t="s">
        <v>8</v>
      </c>
      <c r="B64" s="15">
        <v>96586</v>
      </c>
      <c r="C64" s="38">
        <v>0.02</v>
      </c>
      <c r="D64" s="8">
        <v>7076</v>
      </c>
      <c r="E64" s="28">
        <v>6942</v>
      </c>
      <c r="F64" s="157">
        <v>6942</v>
      </c>
      <c r="G64" s="61">
        <f t="shared" si="22"/>
        <v>-134</v>
      </c>
      <c r="H64" s="63">
        <f t="shared" si="23"/>
        <v>-134</v>
      </c>
      <c r="I64" s="52">
        <v>98.02</v>
      </c>
      <c r="J64" s="15">
        <v>97.95</v>
      </c>
      <c r="K64" s="53">
        <v>97.95</v>
      </c>
      <c r="L64" s="61">
        <f t="shared" si="6"/>
        <v>-6.9999999999993179E-2</v>
      </c>
      <c r="M64" s="63">
        <f t="shared" si="3"/>
        <v>-6.9999999999993179E-2</v>
      </c>
      <c r="N64" s="9">
        <f t="shared" si="17"/>
        <v>96586</v>
      </c>
    </row>
    <row r="65" spans="1:14" x14ac:dyDescent="0.25">
      <c r="A65" s="8" t="s">
        <v>8</v>
      </c>
      <c r="B65" s="15">
        <v>96552.5</v>
      </c>
      <c r="C65" s="38">
        <v>0.02</v>
      </c>
      <c r="D65" s="181" t="s">
        <v>23</v>
      </c>
      <c r="E65" s="182" t="s">
        <v>251</v>
      </c>
      <c r="F65" s="183" t="s">
        <v>251</v>
      </c>
      <c r="G65" s="64"/>
      <c r="H65" s="65"/>
      <c r="I65" s="154"/>
      <c r="J65" s="155"/>
      <c r="K65" s="156"/>
      <c r="L65" s="64"/>
      <c r="M65" s="65"/>
      <c r="N65" s="9">
        <f t="shared" si="17"/>
        <v>96552.5</v>
      </c>
    </row>
    <row r="66" spans="1:14" x14ac:dyDescent="0.25">
      <c r="A66" s="8" t="s">
        <v>8</v>
      </c>
      <c r="B66" s="15">
        <v>96514</v>
      </c>
      <c r="C66" s="38">
        <v>0.02</v>
      </c>
      <c r="D66" s="8">
        <v>7076</v>
      </c>
      <c r="E66" s="28">
        <v>6942</v>
      </c>
      <c r="F66" s="157">
        <v>6942</v>
      </c>
      <c r="G66" s="61">
        <f t="shared" ref="G66:G67" si="24">E66-D66</f>
        <v>-134</v>
      </c>
      <c r="H66" s="63">
        <f t="shared" ref="H66:H67" si="25">F66-D66</f>
        <v>-134</v>
      </c>
      <c r="I66" s="52">
        <v>97.97</v>
      </c>
      <c r="J66" s="15">
        <v>97.9</v>
      </c>
      <c r="K66" s="53">
        <v>97.9</v>
      </c>
      <c r="L66" s="61">
        <f t="shared" si="6"/>
        <v>-6.9999999999993179E-2</v>
      </c>
      <c r="M66" s="63">
        <f t="shared" si="3"/>
        <v>-6.9999999999993179E-2</v>
      </c>
      <c r="N66" s="9">
        <f t="shared" si="17"/>
        <v>96514</v>
      </c>
    </row>
    <row r="67" spans="1:14" x14ac:dyDescent="0.25">
      <c r="A67" s="8" t="s">
        <v>8</v>
      </c>
      <c r="B67" s="15">
        <v>96459</v>
      </c>
      <c r="C67" s="38">
        <v>0.02</v>
      </c>
      <c r="D67" s="8">
        <v>7184</v>
      </c>
      <c r="E67" s="28">
        <v>7050</v>
      </c>
      <c r="F67" s="157">
        <v>7050</v>
      </c>
      <c r="G67" s="61">
        <f t="shared" si="24"/>
        <v>-134</v>
      </c>
      <c r="H67" s="63">
        <f t="shared" si="25"/>
        <v>-134</v>
      </c>
      <c r="I67" s="52">
        <v>97.9</v>
      </c>
      <c r="J67" s="15">
        <v>97.83</v>
      </c>
      <c r="K67" s="53">
        <v>97.83</v>
      </c>
      <c r="L67" s="61">
        <f t="shared" si="6"/>
        <v>-7.000000000000739E-2</v>
      </c>
      <c r="M67" s="63">
        <f t="shared" si="3"/>
        <v>-7.000000000000739E-2</v>
      </c>
      <c r="N67" s="9">
        <f t="shared" si="17"/>
        <v>96459</v>
      </c>
    </row>
    <row r="68" spans="1:14" x14ac:dyDescent="0.25">
      <c r="A68" s="8" t="s">
        <v>8</v>
      </c>
      <c r="B68" s="15">
        <v>96380.5</v>
      </c>
      <c r="C68" s="38">
        <v>0.02</v>
      </c>
      <c r="D68" s="181" t="s">
        <v>24</v>
      </c>
      <c r="E68" s="182" t="s">
        <v>251</v>
      </c>
      <c r="F68" s="183" t="s">
        <v>251</v>
      </c>
      <c r="G68" s="62"/>
      <c r="H68" s="65"/>
      <c r="I68" s="154"/>
      <c r="J68" s="155"/>
      <c r="K68" s="156"/>
      <c r="L68" s="62"/>
      <c r="M68" s="65"/>
      <c r="N68" s="9">
        <f t="shared" si="17"/>
        <v>96380.5</v>
      </c>
    </row>
    <row r="69" spans="1:14" x14ac:dyDescent="0.25">
      <c r="A69" s="8" t="s">
        <v>8</v>
      </c>
      <c r="B69" s="15">
        <v>96298</v>
      </c>
      <c r="C69" s="38">
        <v>0.02</v>
      </c>
      <c r="D69" s="8">
        <v>7184</v>
      </c>
      <c r="E69" s="28">
        <v>7050</v>
      </c>
      <c r="F69" s="157">
        <v>7050</v>
      </c>
      <c r="G69" s="61">
        <f t="shared" ref="G69:G70" si="26">E69-D69</f>
        <v>-134</v>
      </c>
      <c r="H69" s="63">
        <f t="shared" ref="H69:H70" si="27">F69-D69</f>
        <v>-134</v>
      </c>
      <c r="I69" s="52">
        <v>97.75</v>
      </c>
      <c r="J69" s="15">
        <v>97.68</v>
      </c>
      <c r="K69" s="53">
        <v>97.68</v>
      </c>
      <c r="L69" s="61">
        <f t="shared" si="6"/>
        <v>-6.9999999999993179E-2</v>
      </c>
      <c r="M69" s="63">
        <f t="shared" ref="M69:M86" si="28">K69-I69</f>
        <v>-6.9999999999993179E-2</v>
      </c>
      <c r="N69" s="9">
        <f t="shared" si="17"/>
        <v>96298</v>
      </c>
    </row>
    <row r="70" spans="1:14" x14ac:dyDescent="0.25">
      <c r="A70" s="8" t="s">
        <v>8</v>
      </c>
      <c r="B70" s="15">
        <v>96244</v>
      </c>
      <c r="C70" s="38">
        <v>0.02</v>
      </c>
      <c r="D70" s="8">
        <v>7184</v>
      </c>
      <c r="E70" s="28">
        <v>7050</v>
      </c>
      <c r="F70" s="157">
        <v>7050</v>
      </c>
      <c r="G70" s="61">
        <f t="shared" si="26"/>
        <v>-134</v>
      </c>
      <c r="H70" s="63">
        <f t="shared" si="27"/>
        <v>-134</v>
      </c>
      <c r="I70" s="52">
        <v>97.65</v>
      </c>
      <c r="J70" s="15">
        <v>97.58</v>
      </c>
      <c r="K70" s="53">
        <v>97.58</v>
      </c>
      <c r="L70" s="61">
        <f t="shared" si="6"/>
        <v>-7.000000000000739E-2</v>
      </c>
      <c r="M70" s="63">
        <f t="shared" si="28"/>
        <v>-7.000000000000739E-2</v>
      </c>
      <c r="N70" s="9">
        <f t="shared" si="17"/>
        <v>96244</v>
      </c>
    </row>
    <row r="71" spans="1:14" x14ac:dyDescent="0.25">
      <c r="A71" s="8" t="s">
        <v>8</v>
      </c>
      <c r="B71" s="15">
        <v>96210.5</v>
      </c>
      <c r="C71" s="38">
        <v>0.02</v>
      </c>
      <c r="D71" s="181" t="s">
        <v>25</v>
      </c>
      <c r="E71" s="182" t="s">
        <v>251</v>
      </c>
      <c r="F71" s="183" t="s">
        <v>251</v>
      </c>
      <c r="G71" s="64"/>
      <c r="H71" s="65"/>
      <c r="I71" s="154"/>
      <c r="J71" s="155"/>
      <c r="K71" s="156"/>
      <c r="L71" s="64"/>
      <c r="M71" s="65"/>
      <c r="N71" s="9">
        <f t="shared" si="17"/>
        <v>96210.5</v>
      </c>
    </row>
    <row r="72" spans="1:14" x14ac:dyDescent="0.25">
      <c r="A72" s="8" t="s">
        <v>8</v>
      </c>
      <c r="B72" s="15">
        <v>96176</v>
      </c>
      <c r="C72" s="38">
        <v>0.02</v>
      </c>
      <c r="D72" s="8">
        <v>7184</v>
      </c>
      <c r="E72" s="28">
        <v>7050</v>
      </c>
      <c r="F72" s="157">
        <v>7050</v>
      </c>
      <c r="G72" s="61">
        <f t="shared" ref="G72:G82" si="29">E72-D72</f>
        <v>-134</v>
      </c>
      <c r="H72" s="63">
        <f t="shared" ref="H72:H83" si="30">F72-D72</f>
        <v>-134</v>
      </c>
      <c r="I72" s="52">
        <v>97.7</v>
      </c>
      <c r="J72" s="15">
        <v>97.64</v>
      </c>
      <c r="K72" s="53">
        <v>97.64</v>
      </c>
      <c r="L72" s="61">
        <f t="shared" si="6"/>
        <v>-6.0000000000002274E-2</v>
      </c>
      <c r="M72" s="63">
        <f t="shared" si="28"/>
        <v>-6.0000000000002274E-2</v>
      </c>
      <c r="N72" s="9">
        <f t="shared" si="17"/>
        <v>96176</v>
      </c>
    </row>
    <row r="73" spans="1:14" x14ac:dyDescent="0.25">
      <c r="A73" s="27" t="s">
        <v>8</v>
      </c>
      <c r="B73" s="92">
        <v>96077</v>
      </c>
      <c r="C73" s="38">
        <v>0.02</v>
      </c>
      <c r="D73" s="8">
        <v>7181</v>
      </c>
      <c r="E73" s="28">
        <v>7045</v>
      </c>
      <c r="F73" s="157">
        <v>7045</v>
      </c>
      <c r="G73" s="61">
        <f t="shared" si="29"/>
        <v>-136</v>
      </c>
      <c r="H73" s="63">
        <f t="shared" si="30"/>
        <v>-136</v>
      </c>
      <c r="I73" s="52">
        <v>97.68</v>
      </c>
      <c r="J73" s="15">
        <v>97.62</v>
      </c>
      <c r="K73" s="53">
        <v>97.62</v>
      </c>
      <c r="L73" s="61">
        <f t="shared" si="6"/>
        <v>-6.0000000000002274E-2</v>
      </c>
      <c r="M73" s="63">
        <f t="shared" si="28"/>
        <v>-6.0000000000002274E-2</v>
      </c>
      <c r="N73" s="9">
        <f t="shared" si="17"/>
        <v>96077</v>
      </c>
    </row>
    <row r="74" spans="1:14" ht="15" customHeight="1" x14ac:dyDescent="0.25">
      <c r="A74" s="8" t="s">
        <v>8</v>
      </c>
      <c r="B74" s="15">
        <v>95826.7</v>
      </c>
      <c r="C74" s="38">
        <v>0.02</v>
      </c>
      <c r="D74" s="8">
        <v>7181</v>
      </c>
      <c r="E74" s="28">
        <v>7045</v>
      </c>
      <c r="F74" s="157">
        <v>7045</v>
      </c>
      <c r="G74" s="61">
        <f t="shared" si="29"/>
        <v>-136</v>
      </c>
      <c r="H74" s="63">
        <f t="shared" si="30"/>
        <v>-136</v>
      </c>
      <c r="I74" s="52">
        <v>97.62</v>
      </c>
      <c r="J74" s="15">
        <v>97.56</v>
      </c>
      <c r="K74" s="53">
        <v>97.56</v>
      </c>
      <c r="L74" s="61">
        <f t="shared" ref="L74:L82" si="31">J74-I74</f>
        <v>-6.0000000000002274E-2</v>
      </c>
      <c r="M74" s="63">
        <f t="shared" si="28"/>
        <v>-6.0000000000002274E-2</v>
      </c>
      <c r="N74" s="9">
        <f t="shared" si="17"/>
        <v>95826.7</v>
      </c>
    </row>
    <row r="75" spans="1:14" ht="15" customHeight="1" x14ac:dyDescent="0.25">
      <c r="A75" s="8" t="s">
        <v>8</v>
      </c>
      <c r="B75" s="15">
        <v>95629</v>
      </c>
      <c r="C75" s="38">
        <v>0.02</v>
      </c>
      <c r="D75" s="8">
        <v>7181</v>
      </c>
      <c r="E75" s="28">
        <v>7045</v>
      </c>
      <c r="F75" s="157">
        <v>7045</v>
      </c>
      <c r="G75" s="61">
        <f t="shared" si="29"/>
        <v>-136</v>
      </c>
      <c r="H75" s="63">
        <f t="shared" si="30"/>
        <v>-136</v>
      </c>
      <c r="I75" s="52">
        <v>97.58</v>
      </c>
      <c r="J75" s="15">
        <v>97.52</v>
      </c>
      <c r="K75" s="53">
        <v>97.52</v>
      </c>
      <c r="L75" s="61">
        <f t="shared" si="31"/>
        <v>-6.0000000000002274E-2</v>
      </c>
      <c r="M75" s="63">
        <f t="shared" si="28"/>
        <v>-6.0000000000002274E-2</v>
      </c>
      <c r="N75" s="9">
        <f t="shared" si="17"/>
        <v>95629</v>
      </c>
    </row>
    <row r="76" spans="1:14" ht="15" customHeight="1" x14ac:dyDescent="0.25">
      <c r="A76" s="8" t="s">
        <v>8</v>
      </c>
      <c r="B76" s="15">
        <v>95449.5</v>
      </c>
      <c r="C76" s="38">
        <v>0.02</v>
      </c>
      <c r="D76" s="8">
        <v>7181</v>
      </c>
      <c r="E76" s="28">
        <v>7045</v>
      </c>
      <c r="F76" s="157">
        <v>7045</v>
      </c>
      <c r="G76" s="61">
        <f t="shared" si="29"/>
        <v>-136</v>
      </c>
      <c r="H76" s="63">
        <f t="shared" si="30"/>
        <v>-136</v>
      </c>
      <c r="I76" s="52">
        <v>97.53</v>
      </c>
      <c r="J76" s="15">
        <v>97.48</v>
      </c>
      <c r="K76" s="53">
        <v>97.48</v>
      </c>
      <c r="L76" s="61">
        <f t="shared" si="31"/>
        <v>-4.9999999999997158E-2</v>
      </c>
      <c r="M76" s="63">
        <f t="shared" si="28"/>
        <v>-4.9999999999997158E-2</v>
      </c>
      <c r="N76" s="9">
        <f t="shared" si="17"/>
        <v>95449.5</v>
      </c>
    </row>
    <row r="77" spans="1:14" ht="15" customHeight="1" x14ac:dyDescent="0.25">
      <c r="A77" s="8" t="s">
        <v>8</v>
      </c>
      <c r="B77" s="15">
        <v>95294.1</v>
      </c>
      <c r="C77" s="38">
        <v>0.02</v>
      </c>
      <c r="D77" s="8">
        <v>7181</v>
      </c>
      <c r="E77" s="28">
        <v>7045</v>
      </c>
      <c r="F77" s="157">
        <v>7045</v>
      </c>
      <c r="G77" s="61">
        <f t="shared" si="29"/>
        <v>-136</v>
      </c>
      <c r="H77" s="63">
        <f t="shared" si="30"/>
        <v>-136</v>
      </c>
      <c r="I77" s="52">
        <v>97.5</v>
      </c>
      <c r="J77" s="15">
        <v>97.44</v>
      </c>
      <c r="K77" s="53">
        <v>97.44</v>
      </c>
      <c r="L77" s="61">
        <f t="shared" si="31"/>
        <v>-6.0000000000002274E-2</v>
      </c>
      <c r="M77" s="63">
        <f t="shared" si="28"/>
        <v>-6.0000000000002274E-2</v>
      </c>
      <c r="N77" s="9">
        <f t="shared" si="17"/>
        <v>95294.1</v>
      </c>
    </row>
    <row r="78" spans="1:14" ht="15" customHeight="1" x14ac:dyDescent="0.25">
      <c r="A78" s="8" t="s">
        <v>8</v>
      </c>
      <c r="B78" s="15">
        <v>95027.6</v>
      </c>
      <c r="C78" s="38">
        <v>0.02</v>
      </c>
      <c r="D78" s="8">
        <v>7181</v>
      </c>
      <c r="E78" s="28">
        <v>7045</v>
      </c>
      <c r="F78" s="157">
        <v>7045</v>
      </c>
      <c r="G78" s="61">
        <f t="shared" si="29"/>
        <v>-136</v>
      </c>
      <c r="H78" s="63">
        <f t="shared" si="30"/>
        <v>-136</v>
      </c>
      <c r="I78" s="52">
        <v>97.44</v>
      </c>
      <c r="J78" s="15">
        <v>97.38</v>
      </c>
      <c r="K78" s="53">
        <v>97.38</v>
      </c>
      <c r="L78" s="61">
        <f t="shared" si="31"/>
        <v>-6.0000000000002274E-2</v>
      </c>
      <c r="M78" s="63">
        <f t="shared" si="28"/>
        <v>-6.0000000000002274E-2</v>
      </c>
      <c r="N78" s="9">
        <f t="shared" si="17"/>
        <v>95027.6</v>
      </c>
    </row>
    <row r="79" spans="1:14" ht="15" customHeight="1" x14ac:dyDescent="0.25">
      <c r="A79" s="8" t="s">
        <v>8</v>
      </c>
      <c r="B79" s="15">
        <v>94745.39</v>
      </c>
      <c r="C79" s="38">
        <v>0.02</v>
      </c>
      <c r="D79" s="8">
        <v>7181</v>
      </c>
      <c r="E79" s="28">
        <v>7045</v>
      </c>
      <c r="F79" s="157">
        <v>7045</v>
      </c>
      <c r="G79" s="61">
        <f t="shared" si="29"/>
        <v>-136</v>
      </c>
      <c r="H79" s="63">
        <f t="shared" si="30"/>
        <v>-136</v>
      </c>
      <c r="I79" s="52">
        <v>97.38</v>
      </c>
      <c r="J79" s="15">
        <v>97.33</v>
      </c>
      <c r="K79" s="53">
        <v>97.33</v>
      </c>
      <c r="L79" s="61">
        <f t="shared" si="31"/>
        <v>-4.9999999999997158E-2</v>
      </c>
      <c r="M79" s="63">
        <f t="shared" si="28"/>
        <v>-4.9999999999997158E-2</v>
      </c>
      <c r="N79" s="9">
        <f t="shared" si="17"/>
        <v>94745.39</v>
      </c>
    </row>
    <row r="80" spans="1:14" ht="15" customHeight="1" x14ac:dyDescent="0.25">
      <c r="A80" s="8" t="s">
        <v>8</v>
      </c>
      <c r="B80" s="15">
        <v>94536.7</v>
      </c>
      <c r="C80" s="38">
        <v>0.02</v>
      </c>
      <c r="D80" s="8">
        <v>12654</v>
      </c>
      <c r="E80" s="28">
        <v>12521</v>
      </c>
      <c r="F80" s="157">
        <v>12521</v>
      </c>
      <c r="G80" s="61">
        <f t="shared" si="29"/>
        <v>-133</v>
      </c>
      <c r="H80" s="63">
        <f t="shared" si="30"/>
        <v>-133</v>
      </c>
      <c r="I80" s="52">
        <v>96.92</v>
      </c>
      <c r="J80" s="15">
        <v>96.87</v>
      </c>
      <c r="K80" s="53">
        <v>96.87</v>
      </c>
      <c r="L80" s="61">
        <f t="shared" si="31"/>
        <v>-4.9999999999997158E-2</v>
      </c>
      <c r="M80" s="63">
        <f t="shared" si="28"/>
        <v>-4.9999999999997158E-2</v>
      </c>
      <c r="N80" s="9">
        <f t="shared" si="17"/>
        <v>94536.7</v>
      </c>
    </row>
    <row r="81" spans="1:14" ht="15" customHeight="1" x14ac:dyDescent="0.25">
      <c r="A81" s="8" t="s">
        <v>8</v>
      </c>
      <c r="B81" s="15">
        <v>94345.79</v>
      </c>
      <c r="C81" s="38">
        <v>0.02</v>
      </c>
      <c r="D81" s="8">
        <v>12654</v>
      </c>
      <c r="E81" s="28">
        <v>12521</v>
      </c>
      <c r="F81" s="157">
        <v>12521</v>
      </c>
      <c r="G81" s="61">
        <f t="shared" si="29"/>
        <v>-133</v>
      </c>
      <c r="H81" s="63">
        <f t="shared" si="30"/>
        <v>-133</v>
      </c>
      <c r="I81" s="52">
        <v>97.24</v>
      </c>
      <c r="J81" s="15">
        <v>97.19</v>
      </c>
      <c r="K81" s="53">
        <v>97.19</v>
      </c>
      <c r="L81" s="61">
        <f t="shared" si="31"/>
        <v>-4.9999999999997158E-2</v>
      </c>
      <c r="M81" s="63">
        <f t="shared" si="28"/>
        <v>-4.9999999999997158E-2</v>
      </c>
      <c r="N81" s="9">
        <f t="shared" si="17"/>
        <v>94345.79</v>
      </c>
    </row>
    <row r="82" spans="1:14" ht="15" customHeight="1" x14ac:dyDescent="0.25">
      <c r="A82" s="8" t="s">
        <v>8</v>
      </c>
      <c r="B82" s="15">
        <v>94197.2</v>
      </c>
      <c r="C82" s="38">
        <v>0.02</v>
      </c>
      <c r="D82" s="8">
        <v>12654</v>
      </c>
      <c r="E82" s="28">
        <v>12521</v>
      </c>
      <c r="F82" s="157">
        <v>12521</v>
      </c>
      <c r="G82" s="61">
        <f t="shared" si="29"/>
        <v>-133</v>
      </c>
      <c r="H82" s="63">
        <f t="shared" si="30"/>
        <v>-133</v>
      </c>
      <c r="I82" s="52">
        <v>97.24</v>
      </c>
      <c r="J82" s="15">
        <v>97.18</v>
      </c>
      <c r="K82" s="53">
        <v>97.18</v>
      </c>
      <c r="L82" s="61">
        <f t="shared" si="31"/>
        <v>-5.9999999999988063E-2</v>
      </c>
      <c r="M82" s="63">
        <f t="shared" si="28"/>
        <v>-5.9999999999988063E-2</v>
      </c>
      <c r="N82" s="9">
        <f t="shared" si="17"/>
        <v>94197.2</v>
      </c>
    </row>
    <row r="83" spans="1:14" ht="15" customHeight="1" x14ac:dyDescent="0.25">
      <c r="A83" s="27" t="s">
        <v>8</v>
      </c>
      <c r="B83" s="92">
        <v>94064.6</v>
      </c>
      <c r="C83" s="38">
        <v>0.02</v>
      </c>
      <c r="D83" s="27">
        <v>12654</v>
      </c>
      <c r="E83" s="124">
        <v>12521</v>
      </c>
      <c r="F83" s="125">
        <v>12521</v>
      </c>
      <c r="G83" s="61">
        <f>E83-D83</f>
        <v>-133</v>
      </c>
      <c r="H83" s="126">
        <f t="shared" si="30"/>
        <v>-133</v>
      </c>
      <c r="I83" s="127">
        <v>97.24</v>
      </c>
      <c r="J83" s="92">
        <v>97.18</v>
      </c>
      <c r="K83" s="128">
        <v>97.18</v>
      </c>
      <c r="L83" s="61">
        <f>J83-I83</f>
        <v>-5.9999999999988063E-2</v>
      </c>
      <c r="M83" s="126">
        <f t="shared" si="28"/>
        <v>-5.9999999999988063E-2</v>
      </c>
      <c r="N83" s="9">
        <f t="shared" si="17"/>
        <v>94064.6</v>
      </c>
    </row>
    <row r="84" spans="1:14" x14ac:dyDescent="0.25">
      <c r="A84" s="8" t="s">
        <v>241</v>
      </c>
      <c r="B84" s="123">
        <v>93748.7</v>
      </c>
      <c r="C84" s="38">
        <v>0.02</v>
      </c>
      <c r="D84" s="8">
        <v>12544</v>
      </c>
      <c r="E84" s="123">
        <v>12393</v>
      </c>
      <c r="F84" s="129">
        <v>12393</v>
      </c>
      <c r="G84" s="61">
        <f t="shared" ref="G84:G86" si="32">E84-D84</f>
        <v>-151</v>
      </c>
      <c r="H84" s="126">
        <f>F84-D84</f>
        <v>-151</v>
      </c>
      <c r="I84" s="52">
        <v>97.22</v>
      </c>
      <c r="J84" s="15">
        <v>97.17</v>
      </c>
      <c r="K84" s="53">
        <v>97.17</v>
      </c>
      <c r="L84" s="8">
        <f t="shared" ref="L84:L86" si="33">J84-I84</f>
        <v>-4.9999999999997158E-2</v>
      </c>
      <c r="M84" s="129">
        <f t="shared" si="28"/>
        <v>-4.9999999999997158E-2</v>
      </c>
    </row>
    <row r="85" spans="1:14" x14ac:dyDescent="0.25">
      <c r="A85" s="8" t="s">
        <v>241</v>
      </c>
      <c r="B85" s="123">
        <v>93630</v>
      </c>
      <c r="C85" s="38">
        <v>0.02</v>
      </c>
      <c r="D85" s="8">
        <v>12544</v>
      </c>
      <c r="E85" s="123">
        <v>12393</v>
      </c>
      <c r="F85" s="129">
        <v>12393</v>
      </c>
      <c r="G85" s="61">
        <f t="shared" si="32"/>
        <v>-151</v>
      </c>
      <c r="H85" s="126">
        <f t="shared" ref="H85:H86" si="34">F85-D85</f>
        <v>-151</v>
      </c>
      <c r="I85" s="52">
        <v>97.2</v>
      </c>
      <c r="J85" s="15">
        <v>97.15</v>
      </c>
      <c r="K85" s="53">
        <v>97.15</v>
      </c>
      <c r="L85" s="8">
        <f t="shared" si="33"/>
        <v>-4.9999999999997158E-2</v>
      </c>
      <c r="M85" s="129">
        <f t="shared" si="28"/>
        <v>-4.9999999999997158E-2</v>
      </c>
    </row>
    <row r="86" spans="1:14" x14ac:dyDescent="0.25">
      <c r="A86" s="8" t="s">
        <v>241</v>
      </c>
      <c r="B86" s="123">
        <v>93534</v>
      </c>
      <c r="C86" s="38">
        <v>0.02</v>
      </c>
      <c r="D86" s="8">
        <v>12544</v>
      </c>
      <c r="E86" s="123">
        <v>12393</v>
      </c>
      <c r="F86" s="129">
        <v>12393</v>
      </c>
      <c r="G86" s="61">
        <f t="shared" si="32"/>
        <v>-151</v>
      </c>
      <c r="H86" s="126">
        <f t="shared" si="34"/>
        <v>-151</v>
      </c>
      <c r="I86" s="52">
        <v>96.46</v>
      </c>
      <c r="J86" s="15">
        <v>96.42</v>
      </c>
      <c r="K86" s="53">
        <v>96.42</v>
      </c>
      <c r="L86" s="8">
        <f t="shared" si="33"/>
        <v>-3.9999999999992042E-2</v>
      </c>
      <c r="M86" s="129">
        <f t="shared" si="28"/>
        <v>-3.9999999999992042E-2</v>
      </c>
    </row>
    <row r="87" spans="1:14" x14ac:dyDescent="0.25">
      <c r="A87" s="8" t="s">
        <v>241</v>
      </c>
      <c r="B87" s="123">
        <v>93477</v>
      </c>
      <c r="C87" s="38">
        <v>0.02</v>
      </c>
      <c r="D87" s="181" t="s">
        <v>242</v>
      </c>
      <c r="E87" s="182" t="s">
        <v>251</v>
      </c>
      <c r="F87" s="183" t="s">
        <v>251</v>
      </c>
      <c r="G87" s="64"/>
      <c r="H87" s="65"/>
      <c r="I87" s="154"/>
      <c r="J87" s="155"/>
      <c r="K87" s="156"/>
      <c r="L87" s="64"/>
      <c r="M87" s="65"/>
    </row>
    <row r="88" spans="1:14" x14ac:dyDescent="0.25">
      <c r="A88" s="8" t="s">
        <v>241</v>
      </c>
      <c r="B88" s="123">
        <v>93419</v>
      </c>
      <c r="C88" s="38">
        <v>0.02</v>
      </c>
      <c r="D88" s="8">
        <v>12544</v>
      </c>
      <c r="E88" s="123">
        <v>12393</v>
      </c>
      <c r="F88" s="129">
        <v>12393</v>
      </c>
      <c r="G88" s="61">
        <f t="shared" ref="G88:G92" si="35">E88-D88</f>
        <v>-151</v>
      </c>
      <c r="H88" s="126">
        <f t="shared" ref="H88:H92" si="36">F88-D88</f>
        <v>-151</v>
      </c>
      <c r="I88" s="52">
        <v>96.19</v>
      </c>
      <c r="J88" s="15">
        <v>96.15</v>
      </c>
      <c r="K88" s="53">
        <v>96.15</v>
      </c>
      <c r="L88" s="8">
        <f t="shared" ref="L88:L92" si="37">J88-I88</f>
        <v>-3.9999999999992042E-2</v>
      </c>
      <c r="M88" s="129">
        <f t="shared" ref="M88:M92" si="38">K88-I88</f>
        <v>-3.9999999999992042E-2</v>
      </c>
    </row>
    <row r="89" spans="1:14" x14ac:dyDescent="0.25">
      <c r="A89" s="8" t="s">
        <v>241</v>
      </c>
      <c r="B89" s="123">
        <v>93320</v>
      </c>
      <c r="C89" s="38">
        <v>0.02</v>
      </c>
      <c r="D89" s="8">
        <v>12544</v>
      </c>
      <c r="E89" s="123">
        <v>12393</v>
      </c>
      <c r="F89" s="129">
        <v>12393</v>
      </c>
      <c r="G89" s="61">
        <f t="shared" si="35"/>
        <v>-151</v>
      </c>
      <c r="H89" s="126">
        <f t="shared" si="36"/>
        <v>-151</v>
      </c>
      <c r="I89" s="52">
        <v>96.19</v>
      </c>
      <c r="J89" s="15">
        <v>96.15</v>
      </c>
      <c r="K89" s="53">
        <v>96.15</v>
      </c>
      <c r="L89" s="8">
        <f t="shared" si="37"/>
        <v>-3.9999999999992042E-2</v>
      </c>
      <c r="M89" s="129">
        <f t="shared" si="38"/>
        <v>-3.9999999999992042E-2</v>
      </c>
    </row>
    <row r="90" spans="1:14" x14ac:dyDescent="0.25">
      <c r="A90" s="8" t="s">
        <v>241</v>
      </c>
      <c r="B90" s="123">
        <v>92851</v>
      </c>
      <c r="C90" s="38">
        <v>0.02</v>
      </c>
      <c r="D90" s="8">
        <v>12544</v>
      </c>
      <c r="E90" s="123">
        <v>12393</v>
      </c>
      <c r="F90" s="129">
        <v>12393</v>
      </c>
      <c r="G90" s="61">
        <f t="shared" si="35"/>
        <v>-151</v>
      </c>
      <c r="H90" s="126">
        <f t="shared" si="36"/>
        <v>-151</v>
      </c>
      <c r="I90" s="52">
        <v>95.86</v>
      </c>
      <c r="J90" s="15">
        <v>95.83</v>
      </c>
      <c r="K90" s="53">
        <v>95.83</v>
      </c>
      <c r="L90" s="8">
        <f t="shared" si="37"/>
        <v>-3.0000000000001137E-2</v>
      </c>
      <c r="M90" s="129">
        <f t="shared" si="38"/>
        <v>-3.0000000000001137E-2</v>
      </c>
    </row>
    <row r="91" spans="1:14" x14ac:dyDescent="0.25">
      <c r="A91" s="8" t="s">
        <v>241</v>
      </c>
      <c r="B91" s="123">
        <v>92147</v>
      </c>
      <c r="C91" s="38">
        <v>0.02</v>
      </c>
      <c r="D91" s="8">
        <v>12544</v>
      </c>
      <c r="E91" s="123">
        <v>12393</v>
      </c>
      <c r="F91" s="129">
        <v>12393</v>
      </c>
      <c r="G91" s="61">
        <f t="shared" si="35"/>
        <v>-151</v>
      </c>
      <c r="H91" s="126">
        <f t="shared" si="36"/>
        <v>-151</v>
      </c>
      <c r="I91" s="52">
        <v>95.53</v>
      </c>
      <c r="J91" s="15">
        <v>95.5</v>
      </c>
      <c r="K91" s="53">
        <v>95.5</v>
      </c>
      <c r="L91" s="8">
        <f t="shared" si="37"/>
        <v>-3.0000000000001137E-2</v>
      </c>
      <c r="M91" s="129">
        <f t="shared" si="38"/>
        <v>-3.0000000000001137E-2</v>
      </c>
    </row>
    <row r="92" spans="1:14" x14ac:dyDescent="0.25">
      <c r="A92" s="8" t="s">
        <v>241</v>
      </c>
      <c r="B92" s="123">
        <v>91972</v>
      </c>
      <c r="C92" s="38">
        <v>0.02</v>
      </c>
      <c r="D92" s="8">
        <v>12544</v>
      </c>
      <c r="E92" s="123">
        <v>12393</v>
      </c>
      <c r="F92" s="129">
        <v>12393</v>
      </c>
      <c r="G92" s="61">
        <f t="shared" si="35"/>
        <v>-151</v>
      </c>
      <c r="H92" s="126">
        <f t="shared" si="36"/>
        <v>-151</v>
      </c>
      <c r="I92" s="52">
        <v>95.5</v>
      </c>
      <c r="J92" s="15">
        <v>95.46</v>
      </c>
      <c r="K92" s="53">
        <v>95.46</v>
      </c>
      <c r="L92" s="8">
        <f t="shared" si="37"/>
        <v>-4.0000000000006253E-2</v>
      </c>
      <c r="M92" s="129">
        <f t="shared" si="38"/>
        <v>-4.0000000000006253E-2</v>
      </c>
    </row>
    <row r="93" spans="1:14" x14ac:dyDescent="0.25">
      <c r="A93" s="8" t="s">
        <v>241</v>
      </c>
      <c r="B93" s="123">
        <v>91947.5</v>
      </c>
      <c r="C93" s="38">
        <v>0.02</v>
      </c>
      <c r="D93" s="181" t="s">
        <v>243</v>
      </c>
      <c r="E93" s="182" t="s">
        <v>251</v>
      </c>
      <c r="F93" s="183" t="s">
        <v>251</v>
      </c>
      <c r="G93" s="64"/>
      <c r="H93" s="65"/>
      <c r="I93" s="154"/>
      <c r="J93" s="155"/>
      <c r="K93" s="156"/>
      <c r="L93" s="64"/>
      <c r="M93" s="65"/>
    </row>
    <row r="94" spans="1:14" x14ac:dyDescent="0.25">
      <c r="A94" s="8" t="s">
        <v>241</v>
      </c>
      <c r="B94" s="123">
        <v>91923</v>
      </c>
      <c r="C94" s="38">
        <v>0.02</v>
      </c>
      <c r="D94" s="8">
        <v>12544</v>
      </c>
      <c r="E94" s="123">
        <v>12393</v>
      </c>
      <c r="F94" s="129">
        <v>12393</v>
      </c>
      <c r="G94" s="61">
        <f t="shared" ref="G94:G96" si="39">E94-D94</f>
        <v>-151</v>
      </c>
      <c r="H94" s="126">
        <f t="shared" ref="H94:H96" si="40">F94-D94</f>
        <v>-151</v>
      </c>
      <c r="I94" s="52">
        <v>95.2</v>
      </c>
      <c r="J94" s="15">
        <v>95.16</v>
      </c>
      <c r="K94" s="53">
        <v>95.16</v>
      </c>
      <c r="L94" s="8">
        <f t="shared" ref="L94:L96" si="41">J94-I94</f>
        <v>-4.0000000000006253E-2</v>
      </c>
      <c r="M94" s="129">
        <f t="shared" ref="M94:M96" si="42">K94-I94</f>
        <v>-4.0000000000006253E-2</v>
      </c>
    </row>
    <row r="95" spans="1:14" x14ac:dyDescent="0.25">
      <c r="A95" s="8" t="s">
        <v>241</v>
      </c>
      <c r="B95" s="123">
        <v>91823</v>
      </c>
      <c r="C95" s="38">
        <v>0.02</v>
      </c>
      <c r="D95" s="8">
        <v>12544</v>
      </c>
      <c r="E95" s="123">
        <v>12393</v>
      </c>
      <c r="F95" s="129">
        <v>12393</v>
      </c>
      <c r="G95" s="61">
        <f t="shared" si="39"/>
        <v>-151</v>
      </c>
      <c r="H95" s="126">
        <f t="shared" si="40"/>
        <v>-151</v>
      </c>
      <c r="I95" s="52">
        <v>95.16</v>
      </c>
      <c r="J95" s="15">
        <v>95.12</v>
      </c>
      <c r="K95" s="53">
        <v>95.12</v>
      </c>
      <c r="L95" s="8">
        <f t="shared" si="41"/>
        <v>-3.9999999999992042E-2</v>
      </c>
      <c r="M95" s="129">
        <f t="shared" si="42"/>
        <v>-3.9999999999992042E-2</v>
      </c>
    </row>
    <row r="96" spans="1:14" ht="15.75" thickBot="1" x14ac:dyDescent="0.3">
      <c r="A96" s="6" t="s">
        <v>241</v>
      </c>
      <c r="B96" s="5">
        <v>91339</v>
      </c>
      <c r="C96" s="30">
        <v>0.02</v>
      </c>
      <c r="D96" s="6">
        <v>12544</v>
      </c>
      <c r="E96" s="5">
        <v>12393</v>
      </c>
      <c r="F96" s="93">
        <v>12393</v>
      </c>
      <c r="G96" s="66">
        <f t="shared" si="39"/>
        <v>-151</v>
      </c>
      <c r="H96" s="67">
        <f t="shared" si="40"/>
        <v>-151</v>
      </c>
      <c r="I96" s="54">
        <v>94.94</v>
      </c>
      <c r="J96" s="17">
        <v>94.9</v>
      </c>
      <c r="K96" s="55">
        <v>94.9</v>
      </c>
      <c r="L96" s="6">
        <f t="shared" si="41"/>
        <v>-3.9999999999992042E-2</v>
      </c>
      <c r="M96" s="93">
        <f t="shared" si="42"/>
        <v>-3.9999999999992042E-2</v>
      </c>
    </row>
  </sheetData>
  <mergeCells count="22">
    <mergeCell ref="D87:F87"/>
    <mergeCell ref="D93:F93"/>
    <mergeCell ref="N1:N3"/>
    <mergeCell ref="I1:K1"/>
    <mergeCell ref="A1:A3"/>
    <mergeCell ref="B1:B3"/>
    <mergeCell ref="C1:C3"/>
    <mergeCell ref="D1:F1"/>
    <mergeCell ref="G1:H1"/>
    <mergeCell ref="L1:M1"/>
    <mergeCell ref="D8:F8"/>
    <mergeCell ref="D11:F11"/>
    <mergeCell ref="D18:F18"/>
    <mergeCell ref="D23:F23"/>
    <mergeCell ref="D31:F31"/>
    <mergeCell ref="D68:F68"/>
    <mergeCell ref="D71:F71"/>
    <mergeCell ref="D37:F37"/>
    <mergeCell ref="D46:F46"/>
    <mergeCell ref="D53:F53"/>
    <mergeCell ref="D59:F59"/>
    <mergeCell ref="D65:F65"/>
  </mergeCells>
  <conditionalFormatting sqref="G1">
    <cfRule type="cellIs" dxfId="92" priority="21" operator="lessThan">
      <formula>0</formula>
    </cfRule>
  </conditionalFormatting>
  <conditionalFormatting sqref="G84:G86 G88:G92 G94:G96">
    <cfRule type="cellIs" dxfId="91" priority="7" operator="lessThan">
      <formula>0</formula>
    </cfRule>
    <cfRule type="cellIs" dxfId="90" priority="8" operator="greaterThan">
      <formula>0</formula>
    </cfRule>
  </conditionalFormatting>
  <conditionalFormatting sqref="G84:G86 G88:G92 G94:G96">
    <cfRule type="cellIs" dxfId="89" priority="5" operator="lessThan">
      <formula>0</formula>
    </cfRule>
  </conditionalFormatting>
  <conditionalFormatting sqref="H84:H86 H88:H92 H94:H96">
    <cfRule type="cellIs" dxfId="88" priority="6" operator="lessThan">
      <formula>0</formula>
    </cfRule>
  </conditionalFormatting>
  <conditionalFormatting sqref="G39:G83">
    <cfRule type="cellIs" dxfId="87" priority="19" operator="lessThan">
      <formula>0</formula>
    </cfRule>
    <cfRule type="cellIs" dxfId="86" priority="20" operator="greaterThan">
      <formula>0</formula>
    </cfRule>
  </conditionalFormatting>
  <conditionalFormatting sqref="G4:G83">
    <cfRule type="cellIs" dxfId="85" priority="17" operator="lessThan">
      <formula>0</formula>
    </cfRule>
  </conditionalFormatting>
  <conditionalFormatting sqref="H4:H83">
    <cfRule type="cellIs" dxfId="84" priority="18" operator="lessThan">
      <formula>0</formula>
    </cfRule>
  </conditionalFormatting>
  <conditionalFormatting sqref="L39:L83">
    <cfRule type="cellIs" dxfId="83" priority="38" operator="lessThan">
      <formula>0</formula>
    </cfRule>
    <cfRule type="cellIs" dxfId="82" priority="39" operator="greaterThan">
      <formula>0</formula>
    </cfRule>
  </conditionalFormatting>
  <conditionalFormatting sqref="L3:L83 L97:L1048576">
    <cfRule type="cellIs" dxfId="81" priority="36" operator="lessThan">
      <formula>0</formula>
    </cfRule>
  </conditionalFormatting>
  <conditionalFormatting sqref="M97:M1048576">
    <cfRule type="cellIs" dxfId="80" priority="34" operator="lessThan">
      <formula>0</formula>
    </cfRule>
  </conditionalFormatting>
  <conditionalFormatting sqref="M2:M83">
    <cfRule type="cellIs" dxfId="79" priority="37" operator="lessThan">
      <formula>0</formula>
    </cfRule>
  </conditionalFormatting>
  <conditionalFormatting sqref="L1">
    <cfRule type="cellIs" dxfId="78" priority="35" operator="lessThan">
      <formula>0</formula>
    </cfRule>
  </conditionalFormatting>
  <conditionalFormatting sqref="L84:L86 L88:L92 L94:L96">
    <cfRule type="cellIs" dxfId="77" priority="33" operator="lessThan">
      <formula>0</formula>
    </cfRule>
  </conditionalFormatting>
  <conditionalFormatting sqref="M84:M86 M88:M92 M94:M96">
    <cfRule type="cellIs" dxfId="76" priority="32" operator="lessThan">
      <formula>0</formula>
    </cfRule>
  </conditionalFormatting>
  <conditionalFormatting sqref="L87">
    <cfRule type="cellIs" dxfId="75" priority="30" operator="lessThan">
      <formula>0</formula>
    </cfRule>
    <cfRule type="cellIs" dxfId="74" priority="31" operator="greaterThan">
      <formula>0</formula>
    </cfRule>
  </conditionalFormatting>
  <conditionalFormatting sqref="L87">
    <cfRule type="cellIs" dxfId="73" priority="28" operator="lessThan">
      <formula>0</formula>
    </cfRule>
  </conditionalFormatting>
  <conditionalFormatting sqref="M87">
    <cfRule type="cellIs" dxfId="72" priority="29" operator="lessThan">
      <formula>0</formula>
    </cfRule>
  </conditionalFormatting>
  <conditionalFormatting sqref="L93">
    <cfRule type="cellIs" dxfId="71" priority="26" operator="lessThan">
      <formula>0</formula>
    </cfRule>
    <cfRule type="cellIs" dxfId="70" priority="27" operator="greaterThan">
      <formula>0</formula>
    </cfRule>
  </conditionalFormatting>
  <conditionalFormatting sqref="L93">
    <cfRule type="cellIs" dxfId="69" priority="24" operator="lessThan">
      <formula>0</formula>
    </cfRule>
  </conditionalFormatting>
  <conditionalFormatting sqref="M93">
    <cfRule type="cellIs" dxfId="68" priority="25" operator="lessThan">
      <formula>0</formula>
    </cfRule>
  </conditionalFormatting>
  <conditionalFormatting sqref="H2:H3">
    <cfRule type="cellIs" dxfId="67" priority="23" operator="lessThan">
      <formula>0</formula>
    </cfRule>
  </conditionalFormatting>
  <conditionalFormatting sqref="G3">
    <cfRule type="cellIs" dxfId="66" priority="22" operator="lessThan">
      <formula>0</formula>
    </cfRule>
  </conditionalFormatting>
  <conditionalFormatting sqref="G93 G87">
    <cfRule type="cellIs" dxfId="65" priority="3" operator="lessThan">
      <formula>0</formula>
    </cfRule>
    <cfRule type="cellIs" dxfId="64" priority="4" operator="greaterThan">
      <formula>0</formula>
    </cfRule>
  </conditionalFormatting>
  <conditionalFormatting sqref="G93 G87">
    <cfRule type="cellIs" dxfId="63" priority="1" operator="lessThan">
      <formula>0</formula>
    </cfRule>
  </conditionalFormatting>
  <conditionalFormatting sqref="H93 H87">
    <cfRule type="cellIs" dxfId="62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(50-yr)</oddHeader>
    <oddFooter>&amp;L&amp;"Times New Roman,Regular"&amp;8&amp;Z&amp;F&amp;R&amp;"Times New Roman,Regular"&amp;P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zoomScaleNormal="100" workbookViewId="0">
      <selection sqref="A1:A3"/>
    </sheetView>
  </sheetViews>
  <sheetFormatPr defaultColWidth="9.140625" defaultRowHeight="15" x14ac:dyDescent="0.25"/>
  <cols>
    <col min="1" max="1" width="15.7109375" style="7" bestFit="1" customWidth="1"/>
    <col min="2" max="2" width="10.7109375" style="16" customWidth="1"/>
    <col min="3" max="3" width="9.140625" style="7" customWidth="1"/>
    <col min="4" max="5" width="9.140625" style="7"/>
    <col min="6" max="6" width="11.7109375" style="7" customWidth="1"/>
    <col min="7" max="7" width="10.42578125" style="7" customWidth="1"/>
    <col min="8" max="8" width="10.85546875" style="7" customWidth="1"/>
    <col min="9" max="10" width="9.140625" style="16" customWidth="1"/>
    <col min="11" max="11" width="11.28515625" style="18" customWidth="1"/>
    <col min="12" max="12" width="13.7109375" style="7" customWidth="1"/>
    <col min="13" max="13" width="13.5703125" style="7" customWidth="1"/>
    <col min="14" max="14" width="10.7109375" style="7" hidden="1" customWidth="1"/>
    <col min="15" max="16384" width="9.140625" style="1"/>
  </cols>
  <sheetData>
    <row r="1" spans="1:14" ht="15.75" customHeight="1" thickBot="1" x14ac:dyDescent="0.3">
      <c r="A1" s="194" t="s">
        <v>2</v>
      </c>
      <c r="B1" s="200" t="s">
        <v>15</v>
      </c>
      <c r="C1" s="203" t="s">
        <v>3</v>
      </c>
      <c r="D1" s="181" t="s">
        <v>16</v>
      </c>
      <c r="E1" s="182"/>
      <c r="F1" s="183"/>
      <c r="G1" s="184" t="s">
        <v>53</v>
      </c>
      <c r="H1" s="185"/>
      <c r="I1" s="189" t="s">
        <v>1</v>
      </c>
      <c r="J1" s="190"/>
      <c r="K1" s="191"/>
      <c r="L1" s="192" t="s">
        <v>13</v>
      </c>
      <c r="M1" s="193"/>
      <c r="N1" s="186" t="s">
        <v>15</v>
      </c>
    </row>
    <row r="2" spans="1:14" s="4" customFormat="1" ht="30" customHeight="1" x14ac:dyDescent="0.25">
      <c r="A2" s="195"/>
      <c r="B2" s="201"/>
      <c r="C2" s="204"/>
      <c r="D2" s="70" t="s">
        <v>0</v>
      </c>
      <c r="E2" s="71" t="s">
        <v>30</v>
      </c>
      <c r="F2" s="130" t="s">
        <v>35</v>
      </c>
      <c r="G2" s="57" t="s">
        <v>31</v>
      </c>
      <c r="H2" s="69" t="s">
        <v>36</v>
      </c>
      <c r="I2" s="56" t="s">
        <v>0</v>
      </c>
      <c r="J2" s="12" t="s">
        <v>30</v>
      </c>
      <c r="K2" s="19" t="s">
        <v>35</v>
      </c>
      <c r="L2" s="2" t="s">
        <v>31</v>
      </c>
      <c r="M2" s="3" t="s">
        <v>36</v>
      </c>
      <c r="N2" s="187"/>
    </row>
    <row r="3" spans="1:14" s="158" customFormat="1" ht="15" customHeight="1" thickBot="1" x14ac:dyDescent="0.3">
      <c r="A3" s="196"/>
      <c r="B3" s="202"/>
      <c r="C3" s="205"/>
      <c r="D3" s="13" t="s">
        <v>9</v>
      </c>
      <c r="E3" s="14" t="s">
        <v>10</v>
      </c>
      <c r="F3" s="131" t="s">
        <v>12</v>
      </c>
      <c r="G3" s="13" t="s">
        <v>11</v>
      </c>
      <c r="H3" s="131" t="s">
        <v>14</v>
      </c>
      <c r="I3" s="34" t="s">
        <v>54</v>
      </c>
      <c r="J3" s="35" t="s">
        <v>55</v>
      </c>
      <c r="K3" s="36" t="s">
        <v>58</v>
      </c>
      <c r="L3" s="134" t="s">
        <v>56</v>
      </c>
      <c r="M3" s="135" t="s">
        <v>57</v>
      </c>
      <c r="N3" s="188"/>
    </row>
    <row r="4" spans="1:14" ht="13.9" customHeight="1" x14ac:dyDescent="0.25">
      <c r="A4" s="42" t="s">
        <v>34</v>
      </c>
      <c r="B4" s="90">
        <v>8562</v>
      </c>
      <c r="C4" s="43">
        <v>0.01</v>
      </c>
      <c r="D4" s="57">
        <v>905</v>
      </c>
      <c r="E4" s="58">
        <v>905</v>
      </c>
      <c r="F4" s="59">
        <v>905</v>
      </c>
      <c r="G4" s="60">
        <f>E4-D4</f>
        <v>0</v>
      </c>
      <c r="H4" s="68">
        <f>F4-D4</f>
        <v>0</v>
      </c>
      <c r="I4" s="45" t="s">
        <v>152</v>
      </c>
      <c r="J4" s="46" t="s">
        <v>193</v>
      </c>
      <c r="K4" s="47" t="s">
        <v>193</v>
      </c>
      <c r="L4" s="60">
        <f>J4-I4</f>
        <v>-1.0000000000005116E-2</v>
      </c>
      <c r="M4" s="68">
        <f>K4-I4</f>
        <v>-1.0000000000005116E-2</v>
      </c>
      <c r="N4" s="37"/>
    </row>
    <row r="5" spans="1:14" ht="13.9" customHeight="1" x14ac:dyDescent="0.25">
      <c r="A5" s="41" t="s">
        <v>34</v>
      </c>
      <c r="B5" s="119">
        <v>7786</v>
      </c>
      <c r="C5" s="38">
        <v>0.01</v>
      </c>
      <c r="D5" s="44">
        <v>997</v>
      </c>
      <c r="E5" s="153">
        <v>997</v>
      </c>
      <c r="F5" s="20">
        <v>997</v>
      </c>
      <c r="G5" s="61">
        <f>E5-D5</f>
        <v>0</v>
      </c>
      <c r="H5" s="63">
        <f t="shared" ref="H5:H7" si="0">F5-D5</f>
        <v>0</v>
      </c>
      <c r="I5" s="48" t="s">
        <v>153</v>
      </c>
      <c r="J5" s="39" t="s">
        <v>194</v>
      </c>
      <c r="K5" s="49" t="s">
        <v>194</v>
      </c>
      <c r="L5" s="61">
        <f>J5-I5</f>
        <v>-1.0000000000005116E-2</v>
      </c>
      <c r="M5" s="63">
        <f>K5-I5</f>
        <v>-1.0000000000005116E-2</v>
      </c>
      <c r="N5" s="37"/>
    </row>
    <row r="6" spans="1:14" ht="13.9" customHeight="1" x14ac:dyDescent="0.25">
      <c r="A6" s="41" t="s">
        <v>34</v>
      </c>
      <c r="B6" s="119">
        <v>7348</v>
      </c>
      <c r="C6" s="38">
        <v>0.01</v>
      </c>
      <c r="D6" s="44">
        <v>1018</v>
      </c>
      <c r="E6" s="153">
        <v>1018</v>
      </c>
      <c r="F6" s="20">
        <v>1018</v>
      </c>
      <c r="G6" s="61">
        <f t="shared" ref="G6:G7" si="1">E6-D6</f>
        <v>0</v>
      </c>
      <c r="H6" s="63">
        <f t="shared" si="0"/>
        <v>0</v>
      </c>
      <c r="I6" s="48" t="s">
        <v>154</v>
      </c>
      <c r="J6" s="39" t="s">
        <v>195</v>
      </c>
      <c r="K6" s="49" t="s">
        <v>195</v>
      </c>
      <c r="L6" s="61">
        <f t="shared" ref="L6:L7" si="2">J6-I6</f>
        <v>-6.9999999999993179E-2</v>
      </c>
      <c r="M6" s="63">
        <f t="shared" ref="M6:M67" si="3">K6-I6</f>
        <v>-6.9999999999993179E-2</v>
      </c>
      <c r="N6" s="37"/>
    </row>
    <row r="7" spans="1:14" ht="13.9" customHeight="1" x14ac:dyDescent="0.25">
      <c r="A7" s="41" t="s">
        <v>34</v>
      </c>
      <c r="B7" s="119">
        <v>7253.3</v>
      </c>
      <c r="C7" s="38">
        <v>0.01</v>
      </c>
      <c r="D7" s="44">
        <v>1110</v>
      </c>
      <c r="E7" s="153">
        <v>1110</v>
      </c>
      <c r="F7" s="20">
        <v>1110</v>
      </c>
      <c r="G7" s="61">
        <f t="shared" si="1"/>
        <v>0</v>
      </c>
      <c r="H7" s="63">
        <f t="shared" si="0"/>
        <v>0</v>
      </c>
      <c r="I7" s="48" t="s">
        <v>155</v>
      </c>
      <c r="J7" s="39" t="s">
        <v>377</v>
      </c>
      <c r="K7" s="49" t="s">
        <v>377</v>
      </c>
      <c r="L7" s="61">
        <f t="shared" si="2"/>
        <v>-8.0000000000012506E-2</v>
      </c>
      <c r="M7" s="63">
        <f>K7-I7</f>
        <v>-8.0000000000012506E-2</v>
      </c>
      <c r="N7" s="37"/>
    </row>
    <row r="8" spans="1:14" ht="13.9" customHeight="1" x14ac:dyDescent="0.25">
      <c r="A8" s="41" t="s">
        <v>34</v>
      </c>
      <c r="B8" s="119">
        <v>7235</v>
      </c>
      <c r="C8" s="38">
        <v>0.01</v>
      </c>
      <c r="D8" s="181" t="s">
        <v>216</v>
      </c>
      <c r="E8" s="182" t="s">
        <v>251</v>
      </c>
      <c r="F8" s="183" t="s">
        <v>251</v>
      </c>
      <c r="G8" s="62"/>
      <c r="H8" s="65"/>
      <c r="I8" s="50"/>
      <c r="J8" s="40"/>
      <c r="K8" s="51"/>
      <c r="L8" s="62"/>
      <c r="M8" s="65"/>
      <c r="N8" s="37"/>
    </row>
    <row r="9" spans="1:14" ht="13.9" customHeight="1" x14ac:dyDescent="0.25">
      <c r="A9" s="41" t="s">
        <v>34</v>
      </c>
      <c r="B9" s="119">
        <v>7216.8</v>
      </c>
      <c r="C9" s="38">
        <v>0.01</v>
      </c>
      <c r="D9" s="44">
        <v>1110</v>
      </c>
      <c r="E9" s="153">
        <v>1110</v>
      </c>
      <c r="F9" s="20">
        <v>1110</v>
      </c>
      <c r="G9" s="61">
        <f>E9-D9</f>
        <v>0</v>
      </c>
      <c r="H9" s="63">
        <f t="shared" ref="H9" si="4">F9-D9</f>
        <v>0</v>
      </c>
      <c r="I9" s="48" t="s">
        <v>156</v>
      </c>
      <c r="J9" s="39" t="s">
        <v>378</v>
      </c>
      <c r="K9" s="49" t="s">
        <v>378</v>
      </c>
      <c r="L9" s="61">
        <f>J9-I9</f>
        <v>-0.39000000000000057</v>
      </c>
      <c r="M9" s="63">
        <f t="shared" si="3"/>
        <v>-0.39000000000000057</v>
      </c>
      <c r="N9" s="37"/>
    </row>
    <row r="10" spans="1:14" ht="13.9" customHeight="1" x14ac:dyDescent="0.25">
      <c r="A10" s="41" t="s">
        <v>34</v>
      </c>
      <c r="B10" s="119">
        <v>7185</v>
      </c>
      <c r="C10" s="38">
        <v>0.01</v>
      </c>
      <c r="D10" s="44">
        <v>1110</v>
      </c>
      <c r="E10" s="153">
        <v>1110</v>
      </c>
      <c r="F10" s="20">
        <v>1110</v>
      </c>
      <c r="G10" s="61">
        <f t="shared" ref="G10" si="5">E10-D10</f>
        <v>0</v>
      </c>
      <c r="H10" s="63">
        <f>F10-D10</f>
        <v>0</v>
      </c>
      <c r="I10" s="48" t="s">
        <v>105</v>
      </c>
      <c r="J10" s="39" t="s">
        <v>379</v>
      </c>
      <c r="K10" s="49" t="s">
        <v>379</v>
      </c>
      <c r="L10" s="61">
        <f t="shared" ref="L10:L73" si="6">J10-I10</f>
        <v>-0.29999999999999716</v>
      </c>
      <c r="M10" s="63">
        <f t="shared" si="3"/>
        <v>-0.29999999999999716</v>
      </c>
      <c r="N10" s="37"/>
    </row>
    <row r="11" spans="1:14" ht="13.9" customHeight="1" x14ac:dyDescent="0.25">
      <c r="A11" s="41" t="s">
        <v>34</v>
      </c>
      <c r="B11" s="119">
        <v>7032</v>
      </c>
      <c r="C11" s="38">
        <v>0.01</v>
      </c>
      <c r="D11" s="181" t="s">
        <v>217</v>
      </c>
      <c r="E11" s="182" t="s">
        <v>251</v>
      </c>
      <c r="F11" s="183" t="s">
        <v>251</v>
      </c>
      <c r="G11" s="64"/>
      <c r="H11" s="65"/>
      <c r="I11" s="50"/>
      <c r="J11" s="40"/>
      <c r="K11" s="51"/>
      <c r="L11" s="64"/>
      <c r="M11" s="65"/>
      <c r="N11" s="37"/>
    </row>
    <row r="12" spans="1:14" ht="13.9" customHeight="1" x14ac:dyDescent="0.25">
      <c r="A12" s="41" t="s">
        <v>34</v>
      </c>
      <c r="B12" s="119">
        <v>6863.3</v>
      </c>
      <c r="C12" s="38">
        <v>0.01</v>
      </c>
      <c r="D12" s="44">
        <v>1110</v>
      </c>
      <c r="E12" s="153">
        <v>1110</v>
      </c>
      <c r="F12" s="20">
        <v>1110</v>
      </c>
      <c r="G12" s="61">
        <f t="shared" ref="G12:G17" si="7">E12-D12</f>
        <v>0</v>
      </c>
      <c r="H12" s="63">
        <f t="shared" ref="H12:H16" si="8">F12-D12</f>
        <v>0</v>
      </c>
      <c r="I12" s="48" t="s">
        <v>157</v>
      </c>
      <c r="J12" s="39" t="s">
        <v>380</v>
      </c>
      <c r="K12" s="49" t="s">
        <v>380</v>
      </c>
      <c r="L12" s="61">
        <f t="shared" si="6"/>
        <v>-0.32999999999999829</v>
      </c>
      <c r="M12" s="63">
        <f t="shared" si="3"/>
        <v>-0.32999999999999829</v>
      </c>
      <c r="N12" s="37"/>
    </row>
    <row r="13" spans="1:14" ht="13.9" customHeight="1" x14ac:dyDescent="0.25">
      <c r="A13" s="41" t="s">
        <v>34</v>
      </c>
      <c r="B13" s="119">
        <v>6832</v>
      </c>
      <c r="C13" s="38">
        <v>0.01</v>
      </c>
      <c r="D13" s="44">
        <v>1148</v>
      </c>
      <c r="E13" s="153">
        <v>1098</v>
      </c>
      <c r="F13" s="20">
        <v>1098</v>
      </c>
      <c r="G13" s="61">
        <f t="shared" si="7"/>
        <v>-50</v>
      </c>
      <c r="H13" s="63">
        <f t="shared" si="8"/>
        <v>-50</v>
      </c>
      <c r="I13" s="48" t="s">
        <v>158</v>
      </c>
      <c r="J13" s="39" t="s">
        <v>381</v>
      </c>
      <c r="K13" s="49" t="s">
        <v>381</v>
      </c>
      <c r="L13" s="61">
        <f t="shared" si="6"/>
        <v>-0.34000000000000341</v>
      </c>
      <c r="M13" s="63">
        <f t="shared" si="3"/>
        <v>-0.34000000000000341</v>
      </c>
      <c r="N13" s="37"/>
    </row>
    <row r="14" spans="1:14" ht="13.9" customHeight="1" x14ac:dyDescent="0.25">
      <c r="A14" s="41" t="s">
        <v>34</v>
      </c>
      <c r="B14" s="119">
        <v>6325</v>
      </c>
      <c r="C14" s="38">
        <v>0.01</v>
      </c>
      <c r="D14" s="44">
        <v>1211</v>
      </c>
      <c r="E14" s="153">
        <v>1080</v>
      </c>
      <c r="F14" s="20">
        <v>1080</v>
      </c>
      <c r="G14" s="61">
        <f t="shared" si="7"/>
        <v>-131</v>
      </c>
      <c r="H14" s="63">
        <f>F14-D14</f>
        <v>-131</v>
      </c>
      <c r="I14" s="48" t="s">
        <v>107</v>
      </c>
      <c r="J14" s="39" t="s">
        <v>203</v>
      </c>
      <c r="K14" s="49" t="s">
        <v>203</v>
      </c>
      <c r="L14" s="61">
        <f t="shared" si="6"/>
        <v>-0.34000000000000341</v>
      </c>
      <c r="M14" s="63">
        <f t="shared" si="3"/>
        <v>-0.34000000000000341</v>
      </c>
      <c r="N14" s="37"/>
    </row>
    <row r="15" spans="1:14" ht="13.9" customHeight="1" x14ac:dyDescent="0.25">
      <c r="A15" s="41" t="s">
        <v>34</v>
      </c>
      <c r="B15" s="119">
        <v>5487</v>
      </c>
      <c r="C15" s="38">
        <v>0.01</v>
      </c>
      <c r="D15" s="44">
        <v>1245</v>
      </c>
      <c r="E15" s="153">
        <v>1070</v>
      </c>
      <c r="F15" s="20">
        <v>1070</v>
      </c>
      <c r="G15" s="61">
        <f>E15-D15</f>
        <v>-175</v>
      </c>
      <c r="H15" s="63">
        <f t="shared" si="8"/>
        <v>-175</v>
      </c>
      <c r="I15" s="48" t="s">
        <v>109</v>
      </c>
      <c r="J15" s="39" t="s">
        <v>382</v>
      </c>
      <c r="K15" s="49" t="s">
        <v>382</v>
      </c>
      <c r="L15" s="61">
        <f t="shared" si="6"/>
        <v>-0.28999999999999204</v>
      </c>
      <c r="M15" s="63">
        <f t="shared" si="3"/>
        <v>-0.28999999999999204</v>
      </c>
      <c r="N15" s="37"/>
    </row>
    <row r="16" spans="1:14" ht="13.9" customHeight="1" x14ac:dyDescent="0.25">
      <c r="A16" s="41" t="s">
        <v>34</v>
      </c>
      <c r="B16" s="119">
        <v>5053</v>
      </c>
      <c r="C16" s="38">
        <v>0.01</v>
      </c>
      <c r="D16" s="44">
        <v>1273</v>
      </c>
      <c r="E16" s="153">
        <v>1063</v>
      </c>
      <c r="F16" s="20">
        <v>1063</v>
      </c>
      <c r="G16" s="61">
        <f t="shared" si="7"/>
        <v>-210</v>
      </c>
      <c r="H16" s="63">
        <f t="shared" si="8"/>
        <v>-210</v>
      </c>
      <c r="I16" s="48" t="s">
        <v>159</v>
      </c>
      <c r="J16" s="39" t="s">
        <v>248</v>
      </c>
      <c r="K16" s="49" t="s">
        <v>248</v>
      </c>
      <c r="L16" s="61">
        <f t="shared" si="6"/>
        <v>-0.26000000000000512</v>
      </c>
      <c r="M16" s="63">
        <f t="shared" si="3"/>
        <v>-0.26000000000000512</v>
      </c>
      <c r="N16" s="37"/>
    </row>
    <row r="17" spans="1:14" ht="13.9" customHeight="1" x14ac:dyDescent="0.25">
      <c r="A17" s="41" t="s">
        <v>34</v>
      </c>
      <c r="B17" s="119">
        <v>4956.5</v>
      </c>
      <c r="C17" s="38">
        <v>0.01</v>
      </c>
      <c r="D17" s="44">
        <v>1273</v>
      </c>
      <c r="E17" s="153">
        <v>1063</v>
      </c>
      <c r="F17" s="20">
        <v>1063</v>
      </c>
      <c r="G17" s="61">
        <f t="shared" si="7"/>
        <v>-210</v>
      </c>
      <c r="H17" s="63">
        <f>F17-D17</f>
        <v>-210</v>
      </c>
      <c r="I17" s="48" t="s">
        <v>160</v>
      </c>
      <c r="J17" s="39" t="s">
        <v>383</v>
      </c>
      <c r="K17" s="49" t="s">
        <v>383</v>
      </c>
      <c r="L17" s="61">
        <f t="shared" si="6"/>
        <v>-0.25</v>
      </c>
      <c r="M17" s="63">
        <f t="shared" si="3"/>
        <v>-0.25</v>
      </c>
      <c r="N17" s="37"/>
    </row>
    <row r="18" spans="1:14" ht="13.9" customHeight="1" x14ac:dyDescent="0.25">
      <c r="A18" s="41" t="s">
        <v>34</v>
      </c>
      <c r="B18" s="119">
        <v>4934</v>
      </c>
      <c r="C18" s="38">
        <v>0.01</v>
      </c>
      <c r="D18" s="181" t="s">
        <v>218</v>
      </c>
      <c r="E18" s="182" t="s">
        <v>252</v>
      </c>
      <c r="F18" s="183" t="s">
        <v>252</v>
      </c>
      <c r="G18" s="64"/>
      <c r="H18" s="65"/>
      <c r="I18" s="50"/>
      <c r="J18" s="40"/>
      <c r="K18" s="51"/>
      <c r="L18" s="64"/>
      <c r="M18" s="65"/>
      <c r="N18" s="37"/>
    </row>
    <row r="19" spans="1:14" ht="13.9" customHeight="1" x14ac:dyDescent="0.25">
      <c r="A19" s="41" t="s">
        <v>34</v>
      </c>
      <c r="B19" s="119">
        <v>4911.5</v>
      </c>
      <c r="C19" s="38">
        <v>0.01</v>
      </c>
      <c r="D19" s="44">
        <v>1273</v>
      </c>
      <c r="E19" s="153">
        <v>1063</v>
      </c>
      <c r="F19" s="20">
        <v>1063</v>
      </c>
      <c r="G19" s="61">
        <f t="shared" ref="G19:G22" si="9">E19-D19</f>
        <v>-210</v>
      </c>
      <c r="H19" s="63">
        <f t="shared" ref="H19:H22" si="10">F19-D19</f>
        <v>-210</v>
      </c>
      <c r="I19" s="48" t="s">
        <v>161</v>
      </c>
      <c r="J19" s="39" t="s">
        <v>349</v>
      </c>
      <c r="K19" s="49" t="s">
        <v>349</v>
      </c>
      <c r="L19" s="61">
        <f t="shared" si="6"/>
        <v>-0.20000000000000284</v>
      </c>
      <c r="M19" s="63">
        <f t="shared" si="3"/>
        <v>-0.20000000000000284</v>
      </c>
      <c r="N19" s="37"/>
    </row>
    <row r="20" spans="1:14" ht="13.9" customHeight="1" x14ac:dyDescent="0.25">
      <c r="A20" s="41" t="s">
        <v>34</v>
      </c>
      <c r="B20" s="119">
        <v>4854</v>
      </c>
      <c r="C20" s="38">
        <v>0.01</v>
      </c>
      <c r="D20" s="44">
        <v>1273</v>
      </c>
      <c r="E20" s="153">
        <v>1063</v>
      </c>
      <c r="F20" s="20">
        <v>1063</v>
      </c>
      <c r="G20" s="61">
        <f t="shared" si="9"/>
        <v>-210</v>
      </c>
      <c r="H20" s="63">
        <f t="shared" si="10"/>
        <v>-210</v>
      </c>
      <c r="I20" s="48" t="s">
        <v>162</v>
      </c>
      <c r="J20" s="39" t="s">
        <v>139</v>
      </c>
      <c r="K20" s="49" t="s">
        <v>139</v>
      </c>
      <c r="L20" s="61">
        <f t="shared" si="6"/>
        <v>-0.20000000000000284</v>
      </c>
      <c r="M20" s="63">
        <f t="shared" si="3"/>
        <v>-0.20000000000000284</v>
      </c>
      <c r="N20" s="37"/>
    </row>
    <row r="21" spans="1:14" ht="13.9" customHeight="1" x14ac:dyDescent="0.25">
      <c r="A21" s="41" t="s">
        <v>34</v>
      </c>
      <c r="B21" s="119">
        <v>4776</v>
      </c>
      <c r="C21" s="38">
        <v>0.01</v>
      </c>
      <c r="D21" s="44">
        <v>1273</v>
      </c>
      <c r="E21" s="153">
        <v>1063</v>
      </c>
      <c r="F21" s="20">
        <v>1063</v>
      </c>
      <c r="G21" s="61">
        <f t="shared" si="9"/>
        <v>-210</v>
      </c>
      <c r="H21" s="63">
        <f t="shared" si="10"/>
        <v>-210</v>
      </c>
      <c r="I21" s="48" t="s">
        <v>61</v>
      </c>
      <c r="J21" s="39" t="s">
        <v>268</v>
      </c>
      <c r="K21" s="49" t="s">
        <v>268</v>
      </c>
      <c r="L21" s="61">
        <f t="shared" si="6"/>
        <v>-0.17999999999999261</v>
      </c>
      <c r="M21" s="63">
        <f t="shared" si="3"/>
        <v>-0.17999999999999261</v>
      </c>
      <c r="N21" s="37"/>
    </row>
    <row r="22" spans="1:14" ht="13.9" customHeight="1" x14ac:dyDescent="0.25">
      <c r="A22" s="41" t="s">
        <v>34</v>
      </c>
      <c r="B22" s="119">
        <v>4702</v>
      </c>
      <c r="C22" s="38">
        <v>0.01</v>
      </c>
      <c r="D22" s="44">
        <v>1277</v>
      </c>
      <c r="E22" s="153">
        <v>1062</v>
      </c>
      <c r="F22" s="20">
        <v>1062</v>
      </c>
      <c r="G22" s="61">
        <f t="shared" si="9"/>
        <v>-215</v>
      </c>
      <c r="H22" s="63">
        <f t="shared" si="10"/>
        <v>-215</v>
      </c>
      <c r="I22" s="48" t="s">
        <v>138</v>
      </c>
      <c r="J22" s="39" t="s">
        <v>207</v>
      </c>
      <c r="K22" s="49" t="s">
        <v>207</v>
      </c>
      <c r="L22" s="61">
        <f t="shared" si="6"/>
        <v>-0.1600000000000108</v>
      </c>
      <c r="M22" s="63">
        <f t="shared" si="3"/>
        <v>-0.1600000000000108</v>
      </c>
      <c r="N22" s="37"/>
    </row>
    <row r="23" spans="1:14" ht="13.9" customHeight="1" x14ac:dyDescent="0.25">
      <c r="A23" s="41" t="s">
        <v>34</v>
      </c>
      <c r="B23" s="119">
        <v>4676</v>
      </c>
      <c r="C23" s="38">
        <v>0.01</v>
      </c>
      <c r="D23" s="181" t="s">
        <v>219</v>
      </c>
      <c r="E23" s="182" t="s">
        <v>251</v>
      </c>
      <c r="F23" s="183" t="s">
        <v>251</v>
      </c>
      <c r="G23" s="64"/>
      <c r="H23" s="65"/>
      <c r="I23" s="50"/>
      <c r="J23" s="40"/>
      <c r="K23" s="51"/>
      <c r="L23" s="64"/>
      <c r="M23" s="65"/>
      <c r="N23" s="37"/>
    </row>
    <row r="24" spans="1:14" ht="13.9" customHeight="1" x14ac:dyDescent="0.25">
      <c r="A24" s="41" t="s">
        <v>34</v>
      </c>
      <c r="B24" s="119">
        <v>4650.1000000000004</v>
      </c>
      <c r="C24" s="38">
        <v>0.01</v>
      </c>
      <c r="D24" s="44">
        <v>1277</v>
      </c>
      <c r="E24" s="153">
        <v>1062</v>
      </c>
      <c r="F24" s="20">
        <v>1062</v>
      </c>
      <c r="G24" s="61">
        <f t="shared" ref="G24:G30" si="11">E24-D24</f>
        <v>-215</v>
      </c>
      <c r="H24" s="63">
        <f t="shared" ref="H24:H30" si="12">F24-D24</f>
        <v>-215</v>
      </c>
      <c r="I24" s="48" t="s">
        <v>163</v>
      </c>
      <c r="J24" s="39" t="s">
        <v>384</v>
      </c>
      <c r="K24" s="49" t="s">
        <v>384</v>
      </c>
      <c r="L24" s="61">
        <f t="shared" si="6"/>
        <v>-0.18000000000000682</v>
      </c>
      <c r="M24" s="63">
        <f t="shared" si="3"/>
        <v>-0.18000000000000682</v>
      </c>
      <c r="N24" s="37"/>
    </row>
    <row r="25" spans="1:14" ht="13.9" customHeight="1" x14ac:dyDescent="0.25">
      <c r="A25" s="41" t="s">
        <v>34</v>
      </c>
      <c r="B25" s="119">
        <v>4634</v>
      </c>
      <c r="C25" s="38">
        <v>0.01</v>
      </c>
      <c r="D25" s="44">
        <v>1277</v>
      </c>
      <c r="E25" s="153">
        <v>1062</v>
      </c>
      <c r="F25" s="20">
        <v>1062</v>
      </c>
      <c r="G25" s="61">
        <f t="shared" si="11"/>
        <v>-215</v>
      </c>
      <c r="H25" s="63">
        <f t="shared" si="12"/>
        <v>-215</v>
      </c>
      <c r="I25" s="48" t="s">
        <v>164</v>
      </c>
      <c r="J25" s="39" t="s">
        <v>385</v>
      </c>
      <c r="K25" s="49" t="s">
        <v>385</v>
      </c>
      <c r="L25" s="61">
        <f t="shared" si="6"/>
        <v>-0.23999999999999488</v>
      </c>
      <c r="M25" s="63">
        <f t="shared" si="3"/>
        <v>-0.23999999999999488</v>
      </c>
      <c r="N25" s="37"/>
    </row>
    <row r="26" spans="1:14" ht="13.9" customHeight="1" x14ac:dyDescent="0.25">
      <c r="A26" s="41" t="s">
        <v>34</v>
      </c>
      <c r="B26" s="119">
        <v>4095</v>
      </c>
      <c r="C26" s="38">
        <v>0.01</v>
      </c>
      <c r="D26" s="44">
        <v>1342</v>
      </c>
      <c r="E26" s="153">
        <v>1125</v>
      </c>
      <c r="F26" s="20">
        <v>1125</v>
      </c>
      <c r="G26" s="61">
        <f t="shared" si="11"/>
        <v>-217</v>
      </c>
      <c r="H26" s="63">
        <f t="shared" si="12"/>
        <v>-217</v>
      </c>
      <c r="I26" s="48" t="s">
        <v>165</v>
      </c>
      <c r="J26" s="39" t="s">
        <v>386</v>
      </c>
      <c r="K26" s="49" t="s">
        <v>386</v>
      </c>
      <c r="L26" s="61">
        <f t="shared" si="6"/>
        <v>-0.25</v>
      </c>
      <c r="M26" s="63">
        <f t="shared" si="3"/>
        <v>-0.25</v>
      </c>
      <c r="N26" s="37"/>
    </row>
    <row r="27" spans="1:14" ht="13.9" customHeight="1" x14ac:dyDescent="0.25">
      <c r="A27" s="41" t="s">
        <v>34</v>
      </c>
      <c r="B27" s="119">
        <v>2854</v>
      </c>
      <c r="C27" s="38">
        <v>0.01</v>
      </c>
      <c r="D27" s="44">
        <v>1500</v>
      </c>
      <c r="E27" s="153">
        <v>1280</v>
      </c>
      <c r="F27" s="20">
        <v>1280</v>
      </c>
      <c r="G27" s="61">
        <f t="shared" si="11"/>
        <v>-220</v>
      </c>
      <c r="H27" s="63">
        <f t="shared" si="12"/>
        <v>-220</v>
      </c>
      <c r="I27" s="48" t="s">
        <v>39</v>
      </c>
      <c r="J27" s="39" t="s">
        <v>387</v>
      </c>
      <c r="K27" s="49" t="s">
        <v>387</v>
      </c>
      <c r="L27" s="61">
        <f t="shared" si="6"/>
        <v>-0.15000000000000568</v>
      </c>
      <c r="M27" s="63">
        <f t="shared" si="3"/>
        <v>-0.15000000000000568</v>
      </c>
      <c r="N27" s="37"/>
    </row>
    <row r="28" spans="1:14" ht="13.9" customHeight="1" x14ac:dyDescent="0.25">
      <c r="A28" s="41" t="s">
        <v>34</v>
      </c>
      <c r="B28" s="119">
        <v>1977</v>
      </c>
      <c r="C28" s="38">
        <v>0.01</v>
      </c>
      <c r="D28" s="44">
        <v>1623</v>
      </c>
      <c r="E28" s="153">
        <v>1403</v>
      </c>
      <c r="F28" s="20">
        <v>1403</v>
      </c>
      <c r="G28" s="61">
        <f t="shared" si="11"/>
        <v>-220</v>
      </c>
      <c r="H28" s="63">
        <f t="shared" si="12"/>
        <v>-220</v>
      </c>
      <c r="I28" s="48" t="s">
        <v>166</v>
      </c>
      <c r="J28" s="39" t="s">
        <v>270</v>
      </c>
      <c r="K28" s="49" t="s">
        <v>270</v>
      </c>
      <c r="L28" s="61">
        <f t="shared" si="6"/>
        <v>-0.11999999999999034</v>
      </c>
      <c r="M28" s="63">
        <f t="shared" si="3"/>
        <v>-0.11999999999999034</v>
      </c>
      <c r="N28" s="37"/>
    </row>
    <row r="29" spans="1:14" ht="13.9" customHeight="1" x14ac:dyDescent="0.25">
      <c r="A29" s="41" t="s">
        <v>34</v>
      </c>
      <c r="B29" s="119">
        <v>1212</v>
      </c>
      <c r="C29" s="38">
        <v>0.01</v>
      </c>
      <c r="D29" s="44">
        <v>1753</v>
      </c>
      <c r="E29" s="153">
        <v>1535</v>
      </c>
      <c r="F29" s="20">
        <v>1535</v>
      </c>
      <c r="G29" s="61">
        <f t="shared" si="11"/>
        <v>-218</v>
      </c>
      <c r="H29" s="63">
        <f t="shared" si="12"/>
        <v>-218</v>
      </c>
      <c r="I29" s="48" t="s">
        <v>167</v>
      </c>
      <c r="J29" s="39" t="s">
        <v>388</v>
      </c>
      <c r="K29" s="49" t="s">
        <v>388</v>
      </c>
      <c r="L29" s="61">
        <f t="shared" si="6"/>
        <v>-3.0000000000001137E-2</v>
      </c>
      <c r="M29" s="63">
        <f>K29-I29</f>
        <v>-3.0000000000001137E-2</v>
      </c>
      <c r="N29" s="37"/>
    </row>
    <row r="30" spans="1:14" ht="13.9" customHeight="1" x14ac:dyDescent="0.25">
      <c r="A30" s="41" t="s">
        <v>34</v>
      </c>
      <c r="B30" s="119">
        <v>1116</v>
      </c>
      <c r="C30" s="38">
        <v>0.01</v>
      </c>
      <c r="D30" s="44">
        <v>1753</v>
      </c>
      <c r="E30" s="153">
        <v>1535</v>
      </c>
      <c r="F30" s="20">
        <v>1535</v>
      </c>
      <c r="G30" s="61">
        <f t="shared" si="11"/>
        <v>-218</v>
      </c>
      <c r="H30" s="63">
        <f t="shared" si="12"/>
        <v>-218</v>
      </c>
      <c r="I30" s="48" t="s">
        <v>168</v>
      </c>
      <c r="J30" s="39" t="s">
        <v>389</v>
      </c>
      <c r="K30" s="49" t="s">
        <v>389</v>
      </c>
      <c r="L30" s="61">
        <f t="shared" si="6"/>
        <v>-0.23999999999999488</v>
      </c>
      <c r="M30" s="63">
        <f t="shared" si="3"/>
        <v>-0.23999999999999488</v>
      </c>
      <c r="N30" s="37"/>
    </row>
    <row r="31" spans="1:14" ht="13.9" customHeight="1" x14ac:dyDescent="0.25">
      <c r="A31" s="41" t="s">
        <v>34</v>
      </c>
      <c r="B31" s="119">
        <v>1082</v>
      </c>
      <c r="C31" s="38">
        <v>0.01</v>
      </c>
      <c r="D31" s="181" t="s">
        <v>220</v>
      </c>
      <c r="E31" s="182" t="s">
        <v>251</v>
      </c>
      <c r="F31" s="183" t="s">
        <v>251</v>
      </c>
      <c r="G31" s="64"/>
      <c r="H31" s="65"/>
      <c r="I31" s="50"/>
      <c r="J31" s="40"/>
      <c r="K31" s="51"/>
      <c r="L31" s="64"/>
      <c r="M31" s="65"/>
      <c r="N31" s="37"/>
    </row>
    <row r="32" spans="1:14" ht="13.9" customHeight="1" x14ac:dyDescent="0.25">
      <c r="A32" s="41" t="s">
        <v>34</v>
      </c>
      <c r="B32" s="119">
        <v>1048</v>
      </c>
      <c r="C32" s="38">
        <v>0.01</v>
      </c>
      <c r="D32" s="44">
        <v>1753</v>
      </c>
      <c r="E32" s="153">
        <v>1535</v>
      </c>
      <c r="F32" s="20">
        <v>1535</v>
      </c>
      <c r="G32" s="61">
        <f t="shared" ref="G32:G36" si="13">E32-D32</f>
        <v>-218</v>
      </c>
      <c r="H32" s="63">
        <f t="shared" ref="H32:H36" si="14">F32-D32</f>
        <v>-218</v>
      </c>
      <c r="I32" s="48" t="s">
        <v>169</v>
      </c>
      <c r="J32" s="39" t="s">
        <v>390</v>
      </c>
      <c r="K32" s="49" t="s">
        <v>390</v>
      </c>
      <c r="L32" s="61">
        <f t="shared" si="6"/>
        <v>-6.9999999999993179E-2</v>
      </c>
      <c r="M32" s="63">
        <f t="shared" si="3"/>
        <v>-6.9999999999993179E-2</v>
      </c>
      <c r="N32" s="37"/>
    </row>
    <row r="33" spans="1:14" ht="13.9" customHeight="1" x14ac:dyDescent="0.25">
      <c r="A33" s="41" t="s">
        <v>34</v>
      </c>
      <c r="B33" s="119">
        <v>1024</v>
      </c>
      <c r="C33" s="38">
        <v>0.01</v>
      </c>
      <c r="D33" s="44">
        <v>1753</v>
      </c>
      <c r="E33" s="153">
        <v>1535</v>
      </c>
      <c r="F33" s="20">
        <v>1535</v>
      </c>
      <c r="G33" s="61">
        <f t="shared" si="13"/>
        <v>-218</v>
      </c>
      <c r="H33" s="63">
        <f t="shared" si="14"/>
        <v>-218</v>
      </c>
      <c r="I33" s="48" t="s">
        <v>118</v>
      </c>
      <c r="J33" s="39" t="s">
        <v>390</v>
      </c>
      <c r="K33" s="49" t="s">
        <v>390</v>
      </c>
      <c r="L33" s="61">
        <f t="shared" si="6"/>
        <v>-7.9999999999998295E-2</v>
      </c>
      <c r="M33" s="63">
        <f t="shared" si="3"/>
        <v>-7.9999999999998295E-2</v>
      </c>
      <c r="N33" s="37"/>
    </row>
    <row r="34" spans="1:14" ht="13.9" customHeight="1" x14ac:dyDescent="0.25">
      <c r="A34" s="41" t="s">
        <v>34</v>
      </c>
      <c r="B34" s="119">
        <v>731</v>
      </c>
      <c r="C34" s="38">
        <v>0.01</v>
      </c>
      <c r="D34" s="44">
        <v>1848</v>
      </c>
      <c r="E34" s="153">
        <v>1632</v>
      </c>
      <c r="F34" s="20">
        <v>1632</v>
      </c>
      <c r="G34" s="61">
        <f t="shared" si="13"/>
        <v>-216</v>
      </c>
      <c r="H34" s="63">
        <f t="shared" si="14"/>
        <v>-216</v>
      </c>
      <c r="I34" s="48" t="s">
        <v>170</v>
      </c>
      <c r="J34" s="39" t="s">
        <v>390</v>
      </c>
      <c r="K34" s="49" t="s">
        <v>390</v>
      </c>
      <c r="L34" s="61">
        <f t="shared" si="6"/>
        <v>-8.99999999999892E-2</v>
      </c>
      <c r="M34" s="63">
        <f t="shared" si="3"/>
        <v>-8.99999999999892E-2</v>
      </c>
      <c r="N34" s="37"/>
    </row>
    <row r="35" spans="1:14" ht="13.9" customHeight="1" x14ac:dyDescent="0.25">
      <c r="A35" s="41" t="s">
        <v>34</v>
      </c>
      <c r="B35" s="119">
        <v>527.70000000000005</v>
      </c>
      <c r="C35" s="38">
        <v>0.01</v>
      </c>
      <c r="D35" s="44">
        <v>1904</v>
      </c>
      <c r="E35" s="153">
        <v>1689</v>
      </c>
      <c r="F35" s="20">
        <v>1689</v>
      </c>
      <c r="G35" s="61">
        <f t="shared" si="13"/>
        <v>-215</v>
      </c>
      <c r="H35" s="63">
        <f t="shared" si="14"/>
        <v>-215</v>
      </c>
      <c r="I35" s="48" t="s">
        <v>171</v>
      </c>
      <c r="J35" s="39" t="s">
        <v>172</v>
      </c>
      <c r="K35" s="49" t="s">
        <v>172</v>
      </c>
      <c r="L35" s="61">
        <f t="shared" si="6"/>
        <v>-6.9999999999993179E-2</v>
      </c>
      <c r="M35" s="63">
        <f t="shared" si="3"/>
        <v>-6.9999999999993179E-2</v>
      </c>
      <c r="N35" s="37"/>
    </row>
    <row r="36" spans="1:14" ht="13.9" customHeight="1" x14ac:dyDescent="0.25">
      <c r="A36" s="41" t="s">
        <v>34</v>
      </c>
      <c r="B36" s="119">
        <v>196.3</v>
      </c>
      <c r="C36" s="38">
        <v>0.01</v>
      </c>
      <c r="D36" s="44">
        <v>1904</v>
      </c>
      <c r="E36" s="153">
        <v>1689</v>
      </c>
      <c r="F36" s="20">
        <v>1689</v>
      </c>
      <c r="G36" s="61">
        <f t="shared" si="13"/>
        <v>-215</v>
      </c>
      <c r="H36" s="63">
        <f t="shared" si="14"/>
        <v>-215</v>
      </c>
      <c r="I36" s="48" t="s">
        <v>146</v>
      </c>
      <c r="J36" s="39" t="s">
        <v>391</v>
      </c>
      <c r="K36" s="49" t="s">
        <v>391</v>
      </c>
      <c r="L36" s="61">
        <f t="shared" si="6"/>
        <v>-6.0000000000002274E-2</v>
      </c>
      <c r="M36" s="63">
        <f t="shared" si="3"/>
        <v>-6.0000000000002274E-2</v>
      </c>
      <c r="N36" s="37"/>
    </row>
    <row r="37" spans="1:14" ht="13.9" customHeight="1" x14ac:dyDescent="0.25">
      <c r="A37" s="41" t="s">
        <v>34</v>
      </c>
      <c r="B37" s="119">
        <v>160</v>
      </c>
      <c r="C37" s="38">
        <v>0.01</v>
      </c>
      <c r="D37" s="181" t="s">
        <v>221</v>
      </c>
      <c r="E37" s="182" t="s">
        <v>253</v>
      </c>
      <c r="F37" s="183" t="s">
        <v>253</v>
      </c>
      <c r="G37" s="64"/>
      <c r="H37" s="65"/>
      <c r="I37" s="50"/>
      <c r="J37" s="40"/>
      <c r="K37" s="51"/>
      <c r="L37" s="64"/>
      <c r="M37" s="65"/>
      <c r="N37" s="37"/>
    </row>
    <row r="38" spans="1:14" ht="13.9" customHeight="1" x14ac:dyDescent="0.25">
      <c r="A38" s="41" t="s">
        <v>34</v>
      </c>
      <c r="B38" s="119">
        <v>146.9</v>
      </c>
      <c r="C38" s="38">
        <v>0.01</v>
      </c>
      <c r="D38" s="44">
        <v>1904</v>
      </c>
      <c r="E38" s="153">
        <v>1689</v>
      </c>
      <c r="F38" s="20">
        <v>1689</v>
      </c>
      <c r="G38" s="61">
        <f t="shared" ref="G38:G45" si="15">E38-D38</f>
        <v>-215</v>
      </c>
      <c r="H38" s="63">
        <f t="shared" ref="H38:H45" si="16">F38-D38</f>
        <v>-215</v>
      </c>
      <c r="I38" s="48" t="s">
        <v>172</v>
      </c>
      <c r="J38" s="39" t="s">
        <v>334</v>
      </c>
      <c r="K38" s="49" t="s">
        <v>334</v>
      </c>
      <c r="L38" s="61">
        <f t="shared" si="6"/>
        <v>-6.0000000000002274E-2</v>
      </c>
      <c r="M38" s="63">
        <f t="shared" si="3"/>
        <v>-6.0000000000002274E-2</v>
      </c>
      <c r="N38" s="37"/>
    </row>
    <row r="39" spans="1:14" x14ac:dyDescent="0.25">
      <c r="A39" s="8" t="s">
        <v>4</v>
      </c>
      <c r="B39" s="15" t="s">
        <v>5</v>
      </c>
      <c r="C39" s="38">
        <v>0.01</v>
      </c>
      <c r="D39" s="8">
        <v>7376</v>
      </c>
      <c r="E39" s="28">
        <v>7376</v>
      </c>
      <c r="F39" s="157">
        <v>7376</v>
      </c>
      <c r="G39" s="61">
        <f t="shared" si="15"/>
        <v>0</v>
      </c>
      <c r="H39" s="63">
        <f t="shared" si="16"/>
        <v>0</v>
      </c>
      <c r="I39" s="52">
        <v>105.03</v>
      </c>
      <c r="J39" s="15">
        <v>104.99</v>
      </c>
      <c r="K39" s="53">
        <v>104.99</v>
      </c>
      <c r="L39" s="61">
        <f t="shared" si="6"/>
        <v>-4.0000000000006253E-2</v>
      </c>
      <c r="M39" s="63">
        <f t="shared" si="3"/>
        <v>-4.0000000000006253E-2</v>
      </c>
      <c r="N39" s="9" t="str">
        <f t="shared" ref="N39:N83" si="17">B39</f>
        <v>105083.*</v>
      </c>
    </row>
    <row r="40" spans="1:14" x14ac:dyDescent="0.25">
      <c r="A40" s="8" t="s">
        <v>4</v>
      </c>
      <c r="B40" s="15" t="s">
        <v>6</v>
      </c>
      <c r="C40" s="38">
        <v>0.01</v>
      </c>
      <c r="D40" s="8">
        <v>7413</v>
      </c>
      <c r="E40" s="28">
        <v>7413</v>
      </c>
      <c r="F40" s="157">
        <v>7413</v>
      </c>
      <c r="G40" s="61">
        <f t="shared" si="15"/>
        <v>0</v>
      </c>
      <c r="H40" s="63">
        <f t="shared" si="16"/>
        <v>0</v>
      </c>
      <c r="I40" s="52">
        <v>104.84</v>
      </c>
      <c r="J40" s="15">
        <v>104.79</v>
      </c>
      <c r="K40" s="53">
        <v>104.79</v>
      </c>
      <c r="L40" s="61">
        <f t="shared" si="6"/>
        <v>-4.9999999999997158E-2</v>
      </c>
      <c r="M40" s="63">
        <f t="shared" si="3"/>
        <v>-4.9999999999997158E-2</v>
      </c>
      <c r="N40" s="9" t="str">
        <f t="shared" si="17"/>
        <v>104805.*</v>
      </c>
    </row>
    <row r="41" spans="1:14" x14ac:dyDescent="0.25">
      <c r="A41" s="8" t="s">
        <v>7</v>
      </c>
      <c r="B41" s="15">
        <v>104527</v>
      </c>
      <c r="C41" s="38">
        <v>0.01</v>
      </c>
      <c r="D41" s="8">
        <v>6148</v>
      </c>
      <c r="E41" s="28">
        <v>6115</v>
      </c>
      <c r="F41" s="157">
        <v>6115</v>
      </c>
      <c r="G41" s="61">
        <f t="shared" si="15"/>
        <v>-33</v>
      </c>
      <c r="H41" s="63">
        <f t="shared" si="16"/>
        <v>-33</v>
      </c>
      <c r="I41" s="52">
        <v>104.66</v>
      </c>
      <c r="J41" s="15">
        <v>104.61</v>
      </c>
      <c r="K41" s="53">
        <v>104.61</v>
      </c>
      <c r="L41" s="61">
        <f t="shared" si="6"/>
        <v>-4.9999999999997158E-2</v>
      </c>
      <c r="M41" s="63">
        <f t="shared" si="3"/>
        <v>-4.9999999999997158E-2</v>
      </c>
      <c r="N41" s="9">
        <f t="shared" si="17"/>
        <v>104527</v>
      </c>
    </row>
    <row r="42" spans="1:14" x14ac:dyDescent="0.25">
      <c r="A42" s="8" t="s">
        <v>7</v>
      </c>
      <c r="B42" s="15">
        <v>103364</v>
      </c>
      <c r="C42" s="38">
        <v>0.01</v>
      </c>
      <c r="D42" s="8">
        <v>6467</v>
      </c>
      <c r="E42" s="28">
        <v>6402</v>
      </c>
      <c r="F42" s="157">
        <v>6402</v>
      </c>
      <c r="G42" s="61">
        <f t="shared" si="15"/>
        <v>-65</v>
      </c>
      <c r="H42" s="63">
        <f t="shared" si="16"/>
        <v>-65</v>
      </c>
      <c r="I42" s="52">
        <v>104.1</v>
      </c>
      <c r="J42" s="15">
        <v>104.04</v>
      </c>
      <c r="K42" s="53">
        <v>104.04</v>
      </c>
      <c r="L42" s="61">
        <f t="shared" si="6"/>
        <v>-5.9999999999988063E-2</v>
      </c>
      <c r="M42" s="63">
        <f t="shared" si="3"/>
        <v>-5.9999999999988063E-2</v>
      </c>
      <c r="N42" s="9">
        <f t="shared" si="17"/>
        <v>103364</v>
      </c>
    </row>
    <row r="43" spans="1:14" x14ac:dyDescent="0.25">
      <c r="A43" s="8" t="s">
        <v>7</v>
      </c>
      <c r="B43" s="15">
        <v>102317</v>
      </c>
      <c r="C43" s="38">
        <v>0.01</v>
      </c>
      <c r="D43" s="8">
        <v>6750</v>
      </c>
      <c r="E43" s="28">
        <v>6656</v>
      </c>
      <c r="F43" s="157">
        <v>6656</v>
      </c>
      <c r="G43" s="61">
        <f t="shared" si="15"/>
        <v>-94</v>
      </c>
      <c r="H43" s="63">
        <f t="shared" si="16"/>
        <v>-94</v>
      </c>
      <c r="I43" s="52">
        <v>103.54</v>
      </c>
      <c r="J43" s="15">
        <v>103.47</v>
      </c>
      <c r="K43" s="53">
        <v>103.47</v>
      </c>
      <c r="L43" s="61">
        <f t="shared" si="6"/>
        <v>-7.000000000000739E-2</v>
      </c>
      <c r="M43" s="63">
        <f t="shared" si="3"/>
        <v>-7.000000000000739E-2</v>
      </c>
      <c r="N43" s="9">
        <f t="shared" si="17"/>
        <v>102317</v>
      </c>
    </row>
    <row r="44" spans="1:14" x14ac:dyDescent="0.25">
      <c r="A44" s="8" t="s">
        <v>7</v>
      </c>
      <c r="B44" s="15">
        <v>101430</v>
      </c>
      <c r="C44" s="38">
        <v>0.01</v>
      </c>
      <c r="D44" s="8">
        <v>6985</v>
      </c>
      <c r="E44" s="28">
        <v>6865</v>
      </c>
      <c r="F44" s="157">
        <v>6865</v>
      </c>
      <c r="G44" s="61">
        <f t="shared" si="15"/>
        <v>-120</v>
      </c>
      <c r="H44" s="63">
        <f t="shared" si="16"/>
        <v>-120</v>
      </c>
      <c r="I44" s="52">
        <v>102.97</v>
      </c>
      <c r="J44" s="15">
        <v>102.9</v>
      </c>
      <c r="K44" s="53">
        <v>102.9</v>
      </c>
      <c r="L44" s="61">
        <f t="shared" si="6"/>
        <v>-6.9999999999993179E-2</v>
      </c>
      <c r="M44" s="63">
        <f t="shared" si="3"/>
        <v>-6.9999999999993179E-2</v>
      </c>
      <c r="N44" s="9">
        <f t="shared" si="17"/>
        <v>101430</v>
      </c>
    </row>
    <row r="45" spans="1:14" x14ac:dyDescent="0.25">
      <c r="A45" s="8" t="s">
        <v>7</v>
      </c>
      <c r="B45" s="15">
        <v>101325</v>
      </c>
      <c r="C45" s="38">
        <v>0.01</v>
      </c>
      <c r="D45" s="8">
        <v>6985</v>
      </c>
      <c r="E45" s="28">
        <v>6865</v>
      </c>
      <c r="F45" s="157">
        <v>6865</v>
      </c>
      <c r="G45" s="61">
        <f t="shared" si="15"/>
        <v>-120</v>
      </c>
      <c r="H45" s="63">
        <f t="shared" si="16"/>
        <v>-120</v>
      </c>
      <c r="I45" s="52">
        <v>102.94</v>
      </c>
      <c r="J45" s="15">
        <v>102.87</v>
      </c>
      <c r="K45" s="53">
        <v>102.87</v>
      </c>
      <c r="L45" s="61">
        <f t="shared" si="6"/>
        <v>-6.9999999999993179E-2</v>
      </c>
      <c r="M45" s="63">
        <f t="shared" si="3"/>
        <v>-6.9999999999993179E-2</v>
      </c>
      <c r="N45" s="9">
        <f t="shared" si="17"/>
        <v>101325</v>
      </c>
    </row>
    <row r="46" spans="1:14" x14ac:dyDescent="0.25">
      <c r="A46" s="8" t="s">
        <v>7</v>
      </c>
      <c r="B46" s="15">
        <v>101296</v>
      </c>
      <c r="C46" s="38">
        <v>0.01</v>
      </c>
      <c r="D46" s="181" t="s">
        <v>26</v>
      </c>
      <c r="E46" s="182" t="s">
        <v>251</v>
      </c>
      <c r="F46" s="183" t="s">
        <v>251</v>
      </c>
      <c r="G46" s="64"/>
      <c r="H46" s="65"/>
      <c r="I46" s="154"/>
      <c r="J46" s="155"/>
      <c r="K46" s="156"/>
      <c r="L46" s="64"/>
      <c r="M46" s="65"/>
      <c r="N46" s="9">
        <f t="shared" si="17"/>
        <v>101296</v>
      </c>
    </row>
    <row r="47" spans="1:14" x14ac:dyDescent="0.25">
      <c r="A47" s="8" t="s">
        <v>7</v>
      </c>
      <c r="B47" s="15">
        <v>101274</v>
      </c>
      <c r="C47" s="38">
        <v>0.01</v>
      </c>
      <c r="D47" s="8">
        <v>6985</v>
      </c>
      <c r="E47" s="28">
        <v>6865</v>
      </c>
      <c r="F47" s="157">
        <v>6865</v>
      </c>
      <c r="G47" s="61">
        <f t="shared" ref="G47:G52" si="18">E47-D47</f>
        <v>-120</v>
      </c>
      <c r="H47" s="63">
        <f t="shared" ref="H47:H52" si="19">F47-D47</f>
        <v>-120</v>
      </c>
      <c r="I47" s="52">
        <v>102.77</v>
      </c>
      <c r="J47" s="15">
        <v>102.7</v>
      </c>
      <c r="K47" s="53">
        <v>102.7</v>
      </c>
      <c r="L47" s="61">
        <f t="shared" si="6"/>
        <v>-6.9999999999993179E-2</v>
      </c>
      <c r="M47" s="63">
        <f t="shared" si="3"/>
        <v>-6.9999999999993179E-2</v>
      </c>
      <c r="N47" s="9">
        <f t="shared" si="17"/>
        <v>101274</v>
      </c>
    </row>
    <row r="48" spans="1:14" x14ac:dyDescent="0.25">
      <c r="A48" s="8" t="s">
        <v>7</v>
      </c>
      <c r="B48" s="15">
        <v>101172</v>
      </c>
      <c r="C48" s="38">
        <v>0.01</v>
      </c>
      <c r="D48" s="8">
        <v>6985</v>
      </c>
      <c r="E48" s="28">
        <v>6865</v>
      </c>
      <c r="F48" s="157">
        <v>6865</v>
      </c>
      <c r="G48" s="61">
        <f t="shared" si="18"/>
        <v>-120</v>
      </c>
      <c r="H48" s="63">
        <f t="shared" si="19"/>
        <v>-120</v>
      </c>
      <c r="I48" s="52">
        <v>102.73</v>
      </c>
      <c r="J48" s="15">
        <v>102.66</v>
      </c>
      <c r="K48" s="53">
        <v>102.66</v>
      </c>
      <c r="L48" s="61">
        <f t="shared" si="6"/>
        <v>-7.000000000000739E-2</v>
      </c>
      <c r="M48" s="63">
        <f t="shared" si="3"/>
        <v>-7.000000000000739E-2</v>
      </c>
      <c r="N48" s="9">
        <f t="shared" si="17"/>
        <v>101172</v>
      </c>
    </row>
    <row r="49" spans="1:14" x14ac:dyDescent="0.25">
      <c r="A49" s="8" t="s">
        <v>8</v>
      </c>
      <c r="B49" s="15">
        <v>100723</v>
      </c>
      <c r="C49" s="38">
        <v>0.01</v>
      </c>
      <c r="D49" s="8">
        <v>7509</v>
      </c>
      <c r="E49" s="28">
        <v>7356</v>
      </c>
      <c r="F49" s="157">
        <v>7356</v>
      </c>
      <c r="G49" s="61">
        <f t="shared" si="18"/>
        <v>-153</v>
      </c>
      <c r="H49" s="63">
        <f t="shared" si="19"/>
        <v>-153</v>
      </c>
      <c r="I49" s="52">
        <v>102.22</v>
      </c>
      <c r="J49" s="15">
        <v>102.15</v>
      </c>
      <c r="K49" s="53">
        <v>102.15</v>
      </c>
      <c r="L49" s="61">
        <f t="shared" si="6"/>
        <v>-6.9999999999993179E-2</v>
      </c>
      <c r="M49" s="63">
        <f t="shared" si="3"/>
        <v>-6.9999999999993179E-2</v>
      </c>
      <c r="N49" s="9">
        <f t="shared" si="17"/>
        <v>100723</v>
      </c>
    </row>
    <row r="50" spans="1:14" x14ac:dyDescent="0.25">
      <c r="A50" s="8" t="s">
        <v>8</v>
      </c>
      <c r="B50" s="15">
        <v>99963</v>
      </c>
      <c r="C50" s="38">
        <v>0.01</v>
      </c>
      <c r="D50" s="8">
        <v>7509</v>
      </c>
      <c r="E50" s="28">
        <v>7356</v>
      </c>
      <c r="F50" s="157">
        <v>7356</v>
      </c>
      <c r="G50" s="61">
        <f t="shared" si="18"/>
        <v>-153</v>
      </c>
      <c r="H50" s="63">
        <f t="shared" si="19"/>
        <v>-153</v>
      </c>
      <c r="I50" s="52">
        <v>101.73</v>
      </c>
      <c r="J50" s="15">
        <v>101.66</v>
      </c>
      <c r="K50" s="53">
        <v>101.66</v>
      </c>
      <c r="L50" s="61">
        <f t="shared" si="6"/>
        <v>-7.000000000000739E-2</v>
      </c>
      <c r="M50" s="63">
        <f t="shared" si="3"/>
        <v>-7.000000000000739E-2</v>
      </c>
      <c r="N50" s="9">
        <f t="shared" si="17"/>
        <v>99963</v>
      </c>
    </row>
    <row r="51" spans="1:14" x14ac:dyDescent="0.25">
      <c r="A51" s="8" t="s">
        <v>8</v>
      </c>
      <c r="B51" s="15">
        <v>99304</v>
      </c>
      <c r="C51" s="38">
        <v>0.01</v>
      </c>
      <c r="D51" s="8">
        <v>7509</v>
      </c>
      <c r="E51" s="28">
        <v>7356</v>
      </c>
      <c r="F51" s="157">
        <v>7356</v>
      </c>
      <c r="G51" s="61">
        <f t="shared" si="18"/>
        <v>-153</v>
      </c>
      <c r="H51" s="63">
        <f t="shared" si="19"/>
        <v>-153</v>
      </c>
      <c r="I51" s="52">
        <v>101.33</v>
      </c>
      <c r="J51" s="15">
        <v>101.28</v>
      </c>
      <c r="K51" s="53">
        <v>101.28</v>
      </c>
      <c r="L51" s="61">
        <f t="shared" si="6"/>
        <v>-4.9999999999997158E-2</v>
      </c>
      <c r="M51" s="63">
        <f t="shared" si="3"/>
        <v>-4.9999999999997158E-2</v>
      </c>
      <c r="N51" s="9">
        <f t="shared" si="17"/>
        <v>99304</v>
      </c>
    </row>
    <row r="52" spans="1:14" x14ac:dyDescent="0.25">
      <c r="A52" s="8" t="s">
        <v>8</v>
      </c>
      <c r="B52" s="15">
        <v>99202</v>
      </c>
      <c r="C52" s="38">
        <v>0.01</v>
      </c>
      <c r="D52" s="8">
        <v>7509</v>
      </c>
      <c r="E52" s="28">
        <v>7356</v>
      </c>
      <c r="F52" s="157">
        <v>7356</v>
      </c>
      <c r="G52" s="61">
        <f t="shared" si="18"/>
        <v>-153</v>
      </c>
      <c r="H52" s="63">
        <f t="shared" si="19"/>
        <v>-153</v>
      </c>
      <c r="I52" s="52">
        <v>101.27</v>
      </c>
      <c r="J52" s="15">
        <v>101.22</v>
      </c>
      <c r="K52" s="53">
        <v>101.22</v>
      </c>
      <c r="L52" s="61">
        <f t="shared" si="6"/>
        <v>-4.9999999999997158E-2</v>
      </c>
      <c r="M52" s="63">
        <f t="shared" si="3"/>
        <v>-4.9999999999997158E-2</v>
      </c>
      <c r="N52" s="9">
        <f t="shared" si="17"/>
        <v>99202</v>
      </c>
    </row>
    <row r="53" spans="1:14" x14ac:dyDescent="0.25">
      <c r="A53" s="8" t="s">
        <v>8</v>
      </c>
      <c r="B53" s="15">
        <v>99176</v>
      </c>
      <c r="C53" s="38">
        <v>0.01</v>
      </c>
      <c r="D53" s="181" t="s">
        <v>27</v>
      </c>
      <c r="E53" s="182" t="s">
        <v>251</v>
      </c>
      <c r="F53" s="183" t="s">
        <v>251</v>
      </c>
      <c r="G53" s="64"/>
      <c r="H53" s="65"/>
      <c r="I53" s="154"/>
      <c r="J53" s="155"/>
      <c r="K53" s="156"/>
      <c r="L53" s="64"/>
      <c r="M53" s="65"/>
      <c r="N53" s="9">
        <f t="shared" si="17"/>
        <v>99176</v>
      </c>
    </row>
    <row r="54" spans="1:14" x14ac:dyDescent="0.25">
      <c r="A54" s="8" t="s">
        <v>8</v>
      </c>
      <c r="B54" s="15">
        <v>99154</v>
      </c>
      <c r="C54" s="38">
        <v>0.01</v>
      </c>
      <c r="D54" s="8">
        <v>7509</v>
      </c>
      <c r="E54" s="28">
        <v>7356</v>
      </c>
      <c r="F54" s="157">
        <v>7356</v>
      </c>
      <c r="G54" s="61">
        <f t="shared" ref="G54:G58" si="20">E54-D54</f>
        <v>-153</v>
      </c>
      <c r="H54" s="63">
        <f t="shared" ref="H54:H58" si="21">F54-D54</f>
        <v>-153</v>
      </c>
      <c r="I54" s="52">
        <v>101.14</v>
      </c>
      <c r="J54" s="15">
        <v>101.08</v>
      </c>
      <c r="K54" s="53">
        <v>101.08</v>
      </c>
      <c r="L54" s="61">
        <f t="shared" si="6"/>
        <v>-6.0000000000002274E-2</v>
      </c>
      <c r="M54" s="63">
        <f t="shared" si="3"/>
        <v>-6.0000000000002274E-2</v>
      </c>
      <c r="N54" s="9">
        <f t="shared" si="17"/>
        <v>99154</v>
      </c>
    </row>
    <row r="55" spans="1:14" x14ac:dyDescent="0.25">
      <c r="A55" s="8" t="s">
        <v>8</v>
      </c>
      <c r="B55" s="15">
        <v>99044</v>
      </c>
      <c r="C55" s="38">
        <v>0.01</v>
      </c>
      <c r="D55" s="8">
        <v>7509</v>
      </c>
      <c r="E55" s="28">
        <v>7356</v>
      </c>
      <c r="F55" s="157">
        <v>7356</v>
      </c>
      <c r="G55" s="61">
        <f t="shared" si="20"/>
        <v>-153</v>
      </c>
      <c r="H55" s="63">
        <f t="shared" si="21"/>
        <v>-153</v>
      </c>
      <c r="I55" s="52">
        <v>100.97</v>
      </c>
      <c r="J55" s="15">
        <v>100.9</v>
      </c>
      <c r="K55" s="53">
        <v>100.9</v>
      </c>
      <c r="L55" s="61">
        <f t="shared" si="6"/>
        <v>-6.9999999999993179E-2</v>
      </c>
      <c r="M55" s="63">
        <f t="shared" si="3"/>
        <v>-6.9999999999993179E-2</v>
      </c>
      <c r="N55" s="9">
        <f t="shared" si="17"/>
        <v>99044</v>
      </c>
    </row>
    <row r="56" spans="1:14" x14ac:dyDescent="0.25">
      <c r="A56" s="8" t="s">
        <v>8</v>
      </c>
      <c r="B56" s="15">
        <v>98564</v>
      </c>
      <c r="C56" s="38">
        <v>0.01</v>
      </c>
      <c r="D56" s="8">
        <v>8058</v>
      </c>
      <c r="E56" s="28">
        <v>7869</v>
      </c>
      <c r="F56" s="157">
        <v>7869</v>
      </c>
      <c r="G56" s="61">
        <f t="shared" si="20"/>
        <v>-189</v>
      </c>
      <c r="H56" s="63">
        <f t="shared" si="21"/>
        <v>-189</v>
      </c>
      <c r="I56" s="52">
        <v>100.6</v>
      </c>
      <c r="J56" s="15">
        <v>100.53</v>
      </c>
      <c r="K56" s="53">
        <v>100.53</v>
      </c>
      <c r="L56" s="61">
        <f t="shared" si="6"/>
        <v>-6.9999999999993179E-2</v>
      </c>
      <c r="M56" s="63">
        <f t="shared" si="3"/>
        <v>-6.9999999999993179E-2</v>
      </c>
      <c r="N56" s="9">
        <f t="shared" si="17"/>
        <v>98564</v>
      </c>
    </row>
    <row r="57" spans="1:14" x14ac:dyDescent="0.25">
      <c r="A57" s="8" t="s">
        <v>8</v>
      </c>
      <c r="B57" s="15">
        <v>97673</v>
      </c>
      <c r="C57" s="38">
        <v>0.01</v>
      </c>
      <c r="D57" s="8">
        <v>8058</v>
      </c>
      <c r="E57" s="28">
        <v>7869</v>
      </c>
      <c r="F57" s="157">
        <v>7869</v>
      </c>
      <c r="G57" s="61">
        <f t="shared" si="20"/>
        <v>-189</v>
      </c>
      <c r="H57" s="63">
        <f t="shared" si="21"/>
        <v>-189</v>
      </c>
      <c r="I57" s="52">
        <v>99.61</v>
      </c>
      <c r="J57" s="15">
        <v>99.55</v>
      </c>
      <c r="K57" s="53">
        <v>99.55</v>
      </c>
      <c r="L57" s="61">
        <f t="shared" si="6"/>
        <v>-6.0000000000002274E-2</v>
      </c>
      <c r="M57" s="63">
        <f t="shared" si="3"/>
        <v>-6.0000000000002274E-2</v>
      </c>
      <c r="N57" s="9">
        <f t="shared" si="17"/>
        <v>97673</v>
      </c>
    </row>
    <row r="58" spans="1:14" x14ac:dyDescent="0.25">
      <c r="A58" s="8" t="s">
        <v>8</v>
      </c>
      <c r="B58" s="15">
        <v>97571</v>
      </c>
      <c r="C58" s="38">
        <v>0.01</v>
      </c>
      <c r="D58" s="8">
        <v>8058</v>
      </c>
      <c r="E58" s="28">
        <v>7869</v>
      </c>
      <c r="F58" s="157">
        <v>7869</v>
      </c>
      <c r="G58" s="61">
        <f t="shared" si="20"/>
        <v>-189</v>
      </c>
      <c r="H58" s="63">
        <f t="shared" si="21"/>
        <v>-189</v>
      </c>
      <c r="I58" s="52">
        <v>99.23</v>
      </c>
      <c r="J58" s="15">
        <v>99.2</v>
      </c>
      <c r="K58" s="53">
        <v>99.2</v>
      </c>
      <c r="L58" s="61">
        <f t="shared" si="6"/>
        <v>-3.0000000000001137E-2</v>
      </c>
      <c r="M58" s="63">
        <f t="shared" si="3"/>
        <v>-3.0000000000001137E-2</v>
      </c>
      <c r="N58" s="9">
        <f t="shared" si="17"/>
        <v>97571</v>
      </c>
    </row>
    <row r="59" spans="1:14" x14ac:dyDescent="0.25">
      <c r="A59" s="8" t="s">
        <v>8</v>
      </c>
      <c r="B59" s="15">
        <v>97558</v>
      </c>
      <c r="C59" s="38">
        <v>0.01</v>
      </c>
      <c r="D59" s="181" t="s">
        <v>17</v>
      </c>
      <c r="E59" s="182" t="s">
        <v>251</v>
      </c>
      <c r="F59" s="183" t="s">
        <v>251</v>
      </c>
      <c r="G59" s="64"/>
      <c r="H59" s="65"/>
      <c r="I59" s="154"/>
      <c r="J59" s="155"/>
      <c r="K59" s="156"/>
      <c r="L59" s="64"/>
      <c r="M59" s="65"/>
      <c r="N59" s="9">
        <f>B59</f>
        <v>97558</v>
      </c>
    </row>
    <row r="60" spans="1:14" x14ac:dyDescent="0.25">
      <c r="A60" s="8" t="s">
        <v>8</v>
      </c>
      <c r="B60" s="15">
        <v>97546</v>
      </c>
      <c r="C60" s="38">
        <v>0.01</v>
      </c>
      <c r="D60" s="8">
        <v>8058</v>
      </c>
      <c r="E60" s="28">
        <v>7869</v>
      </c>
      <c r="F60" s="157">
        <v>7869</v>
      </c>
      <c r="G60" s="61">
        <f t="shared" ref="G60:G64" si="22">E60-D60</f>
        <v>-189</v>
      </c>
      <c r="H60" s="63">
        <f t="shared" ref="H60:H64" si="23">F60-D60</f>
        <v>-189</v>
      </c>
      <c r="I60" s="52">
        <v>99.15</v>
      </c>
      <c r="J60" s="15">
        <v>99.12</v>
      </c>
      <c r="K60" s="53">
        <v>99.12</v>
      </c>
      <c r="L60" s="61">
        <f t="shared" si="6"/>
        <v>-3.0000000000001137E-2</v>
      </c>
      <c r="M60" s="63">
        <f t="shared" si="3"/>
        <v>-3.0000000000001137E-2</v>
      </c>
      <c r="N60" s="9">
        <f t="shared" si="17"/>
        <v>97546</v>
      </c>
    </row>
    <row r="61" spans="1:14" x14ac:dyDescent="0.25">
      <c r="A61" s="8" t="s">
        <v>8</v>
      </c>
      <c r="B61" s="15">
        <v>97445</v>
      </c>
      <c r="C61" s="38">
        <v>0.01</v>
      </c>
      <c r="D61" s="8">
        <v>8058</v>
      </c>
      <c r="E61" s="28">
        <v>7869</v>
      </c>
      <c r="F61" s="157">
        <v>7869</v>
      </c>
      <c r="G61" s="61">
        <f t="shared" si="22"/>
        <v>-189</v>
      </c>
      <c r="H61" s="63">
        <f t="shared" si="23"/>
        <v>-189</v>
      </c>
      <c r="I61" s="52">
        <v>99.16</v>
      </c>
      <c r="J61" s="15">
        <v>99.12</v>
      </c>
      <c r="K61" s="53">
        <v>99.12</v>
      </c>
      <c r="L61" s="61">
        <f t="shared" si="6"/>
        <v>-3.9999999999992042E-2</v>
      </c>
      <c r="M61" s="63">
        <f t="shared" si="3"/>
        <v>-3.9999999999992042E-2</v>
      </c>
      <c r="N61" s="9">
        <f t="shared" si="17"/>
        <v>97445</v>
      </c>
    </row>
    <row r="62" spans="1:14" x14ac:dyDescent="0.25">
      <c r="A62" s="8" t="s">
        <v>8</v>
      </c>
      <c r="B62" s="15">
        <v>97054</v>
      </c>
      <c r="C62" s="38">
        <v>0.01</v>
      </c>
      <c r="D62" s="8">
        <v>8058</v>
      </c>
      <c r="E62" s="28">
        <v>7869</v>
      </c>
      <c r="F62" s="157">
        <v>7869</v>
      </c>
      <c r="G62" s="61">
        <f t="shared" si="22"/>
        <v>-189</v>
      </c>
      <c r="H62" s="63">
        <f t="shared" si="23"/>
        <v>-189</v>
      </c>
      <c r="I62" s="52">
        <v>98.76</v>
      </c>
      <c r="J62" s="15">
        <v>98.75</v>
      </c>
      <c r="K62" s="53">
        <v>98.75</v>
      </c>
      <c r="L62" s="61">
        <f t="shared" si="6"/>
        <v>-1.0000000000005116E-2</v>
      </c>
      <c r="M62" s="63">
        <f t="shared" si="3"/>
        <v>-1.0000000000005116E-2</v>
      </c>
      <c r="N62" s="9">
        <f t="shared" si="17"/>
        <v>97054</v>
      </c>
    </row>
    <row r="63" spans="1:14" x14ac:dyDescent="0.25">
      <c r="A63" s="8" t="s">
        <v>8</v>
      </c>
      <c r="B63" s="15">
        <v>96688</v>
      </c>
      <c r="C63" s="38">
        <v>0.01</v>
      </c>
      <c r="D63" s="8">
        <v>8058</v>
      </c>
      <c r="E63" s="28">
        <v>7869</v>
      </c>
      <c r="F63" s="157">
        <v>7869</v>
      </c>
      <c r="G63" s="61">
        <f t="shared" si="22"/>
        <v>-189</v>
      </c>
      <c r="H63" s="63">
        <f t="shared" si="23"/>
        <v>-189</v>
      </c>
      <c r="I63" s="52">
        <v>98.66</v>
      </c>
      <c r="J63" s="15">
        <v>98.65</v>
      </c>
      <c r="K63" s="53">
        <v>98.65</v>
      </c>
      <c r="L63" s="61">
        <f t="shared" si="6"/>
        <v>-9.9999999999909051E-3</v>
      </c>
      <c r="M63" s="63">
        <f t="shared" si="3"/>
        <v>-9.9999999999909051E-3</v>
      </c>
      <c r="N63" s="9">
        <f t="shared" si="17"/>
        <v>96688</v>
      </c>
    </row>
    <row r="64" spans="1:14" x14ac:dyDescent="0.25">
      <c r="A64" s="8" t="s">
        <v>8</v>
      </c>
      <c r="B64" s="15">
        <v>96586</v>
      </c>
      <c r="C64" s="38">
        <v>0.01</v>
      </c>
      <c r="D64" s="8">
        <v>8058</v>
      </c>
      <c r="E64" s="28">
        <v>7869</v>
      </c>
      <c r="F64" s="157">
        <v>7869</v>
      </c>
      <c r="G64" s="61">
        <f t="shared" si="22"/>
        <v>-189</v>
      </c>
      <c r="H64" s="63">
        <f t="shared" si="23"/>
        <v>-189</v>
      </c>
      <c r="I64" s="52">
        <v>98.62</v>
      </c>
      <c r="J64" s="15">
        <v>98.61</v>
      </c>
      <c r="K64" s="53">
        <v>98.61</v>
      </c>
      <c r="L64" s="61">
        <f t="shared" si="6"/>
        <v>-1.0000000000005116E-2</v>
      </c>
      <c r="M64" s="63">
        <f t="shared" si="3"/>
        <v>-1.0000000000005116E-2</v>
      </c>
      <c r="N64" s="9">
        <f t="shared" si="17"/>
        <v>96586</v>
      </c>
    </row>
    <row r="65" spans="1:14" x14ac:dyDescent="0.25">
      <c r="A65" s="8" t="s">
        <v>8</v>
      </c>
      <c r="B65" s="15">
        <v>96552.5</v>
      </c>
      <c r="C65" s="38">
        <v>0.01</v>
      </c>
      <c r="D65" s="181" t="s">
        <v>23</v>
      </c>
      <c r="E65" s="182" t="s">
        <v>251</v>
      </c>
      <c r="F65" s="183" t="s">
        <v>251</v>
      </c>
      <c r="G65" s="64"/>
      <c r="H65" s="65"/>
      <c r="I65" s="154"/>
      <c r="J65" s="155"/>
      <c r="K65" s="156"/>
      <c r="L65" s="64"/>
      <c r="M65" s="65"/>
      <c r="N65" s="9">
        <f t="shared" si="17"/>
        <v>96552.5</v>
      </c>
    </row>
    <row r="66" spans="1:14" x14ac:dyDescent="0.25">
      <c r="A66" s="8" t="s">
        <v>8</v>
      </c>
      <c r="B66" s="15">
        <v>96514</v>
      </c>
      <c r="C66" s="38">
        <v>0.01</v>
      </c>
      <c r="D66" s="8">
        <v>8058</v>
      </c>
      <c r="E66" s="28">
        <v>7869</v>
      </c>
      <c r="F66" s="157">
        <v>7869</v>
      </c>
      <c r="G66" s="61">
        <f t="shared" ref="G66:G67" si="24">E66-D66</f>
        <v>-189</v>
      </c>
      <c r="H66" s="63">
        <f t="shared" ref="H66:H67" si="25">F66-D66</f>
        <v>-189</v>
      </c>
      <c r="I66" s="52">
        <v>98.56</v>
      </c>
      <c r="J66" s="15">
        <v>98.55</v>
      </c>
      <c r="K66" s="53">
        <v>98.55</v>
      </c>
      <c r="L66" s="61">
        <f t="shared" si="6"/>
        <v>-1.0000000000005116E-2</v>
      </c>
      <c r="M66" s="63">
        <f t="shared" si="3"/>
        <v>-1.0000000000005116E-2</v>
      </c>
      <c r="N66" s="9">
        <f t="shared" si="17"/>
        <v>96514</v>
      </c>
    </row>
    <row r="67" spans="1:14" x14ac:dyDescent="0.25">
      <c r="A67" s="8" t="s">
        <v>8</v>
      </c>
      <c r="B67" s="15">
        <v>96459</v>
      </c>
      <c r="C67" s="38">
        <v>0.01</v>
      </c>
      <c r="D67" s="8">
        <v>8162</v>
      </c>
      <c r="E67" s="28">
        <v>7966</v>
      </c>
      <c r="F67" s="157">
        <v>7966</v>
      </c>
      <c r="G67" s="61">
        <f t="shared" si="24"/>
        <v>-196</v>
      </c>
      <c r="H67" s="63">
        <f t="shared" si="25"/>
        <v>-196</v>
      </c>
      <c r="I67" s="52">
        <v>98.49</v>
      </c>
      <c r="J67" s="15">
        <v>98.49</v>
      </c>
      <c r="K67" s="53">
        <v>98.49</v>
      </c>
      <c r="L67" s="61">
        <f t="shared" si="6"/>
        <v>0</v>
      </c>
      <c r="M67" s="63">
        <f t="shared" si="3"/>
        <v>0</v>
      </c>
      <c r="N67" s="9">
        <f t="shared" si="17"/>
        <v>96459</v>
      </c>
    </row>
    <row r="68" spans="1:14" x14ac:dyDescent="0.25">
      <c r="A68" s="8" t="s">
        <v>8</v>
      </c>
      <c r="B68" s="15">
        <v>96380.5</v>
      </c>
      <c r="C68" s="38">
        <v>0.01</v>
      </c>
      <c r="D68" s="181" t="s">
        <v>24</v>
      </c>
      <c r="E68" s="182" t="s">
        <v>251</v>
      </c>
      <c r="F68" s="183" t="s">
        <v>251</v>
      </c>
      <c r="G68" s="62"/>
      <c r="H68" s="65"/>
      <c r="I68" s="154"/>
      <c r="J68" s="155"/>
      <c r="K68" s="156"/>
      <c r="L68" s="62"/>
      <c r="M68" s="65"/>
      <c r="N68" s="9">
        <f t="shared" si="17"/>
        <v>96380.5</v>
      </c>
    </row>
    <row r="69" spans="1:14" x14ac:dyDescent="0.25">
      <c r="A69" s="8" t="s">
        <v>8</v>
      </c>
      <c r="B69" s="15">
        <v>96298</v>
      </c>
      <c r="C69" s="38">
        <v>0.01</v>
      </c>
      <c r="D69" s="8">
        <v>8162</v>
      </c>
      <c r="E69" s="28">
        <v>7966</v>
      </c>
      <c r="F69" s="157">
        <v>7966</v>
      </c>
      <c r="G69" s="61">
        <f t="shared" ref="G69:G70" si="26">E69-D69</f>
        <v>-196</v>
      </c>
      <c r="H69" s="63">
        <f t="shared" ref="H69:H70" si="27">F69-D69</f>
        <v>-196</v>
      </c>
      <c r="I69" s="52">
        <v>98.31</v>
      </c>
      <c r="J69" s="15">
        <v>98.32</v>
      </c>
      <c r="K69" s="53">
        <v>98.32</v>
      </c>
      <c r="L69" s="61">
        <f t="shared" si="6"/>
        <v>9.9999999999909051E-3</v>
      </c>
      <c r="M69" s="63">
        <f t="shared" ref="M69:M86" si="28">K69-I69</f>
        <v>9.9999999999909051E-3</v>
      </c>
      <c r="N69" s="9">
        <f t="shared" si="17"/>
        <v>96298</v>
      </c>
    </row>
    <row r="70" spans="1:14" x14ac:dyDescent="0.25">
      <c r="A70" s="8" t="s">
        <v>8</v>
      </c>
      <c r="B70" s="15">
        <v>96244</v>
      </c>
      <c r="C70" s="38">
        <v>0.01</v>
      </c>
      <c r="D70" s="8">
        <v>8162</v>
      </c>
      <c r="E70" s="28">
        <v>7966</v>
      </c>
      <c r="F70" s="157">
        <v>7966</v>
      </c>
      <c r="G70" s="61">
        <f t="shared" si="26"/>
        <v>-196</v>
      </c>
      <c r="H70" s="63">
        <f t="shared" si="27"/>
        <v>-196</v>
      </c>
      <c r="I70" s="52">
        <v>98.19</v>
      </c>
      <c r="J70" s="15">
        <v>98.21</v>
      </c>
      <c r="K70" s="53">
        <v>98.21</v>
      </c>
      <c r="L70" s="61">
        <f t="shared" si="6"/>
        <v>1.9999999999996021E-2</v>
      </c>
      <c r="M70" s="63">
        <f t="shared" si="28"/>
        <v>1.9999999999996021E-2</v>
      </c>
      <c r="N70" s="9">
        <f t="shared" si="17"/>
        <v>96244</v>
      </c>
    </row>
    <row r="71" spans="1:14" x14ac:dyDescent="0.25">
      <c r="A71" s="8" t="s">
        <v>8</v>
      </c>
      <c r="B71" s="15">
        <v>96210.5</v>
      </c>
      <c r="C71" s="38">
        <v>0.01</v>
      </c>
      <c r="D71" s="181" t="s">
        <v>25</v>
      </c>
      <c r="E71" s="182" t="s">
        <v>251</v>
      </c>
      <c r="F71" s="183" t="s">
        <v>251</v>
      </c>
      <c r="G71" s="64"/>
      <c r="H71" s="65"/>
      <c r="I71" s="154"/>
      <c r="J71" s="155"/>
      <c r="K71" s="156"/>
      <c r="L71" s="64"/>
      <c r="M71" s="65"/>
      <c r="N71" s="9">
        <f t="shared" si="17"/>
        <v>96210.5</v>
      </c>
    </row>
    <row r="72" spans="1:14" x14ac:dyDescent="0.25">
      <c r="A72" s="8" t="s">
        <v>8</v>
      </c>
      <c r="B72" s="15">
        <v>96176</v>
      </c>
      <c r="C72" s="38">
        <v>0.01</v>
      </c>
      <c r="D72" s="8">
        <v>8162</v>
      </c>
      <c r="E72" s="28">
        <v>7966</v>
      </c>
      <c r="F72" s="157">
        <v>7966</v>
      </c>
      <c r="G72" s="61">
        <f t="shared" ref="G72:G82" si="29">E72-D72</f>
        <v>-196</v>
      </c>
      <c r="H72" s="63">
        <f t="shared" ref="H72:H83" si="30">F72-D72</f>
        <v>-196</v>
      </c>
      <c r="I72" s="52">
        <v>98.26</v>
      </c>
      <c r="J72" s="15">
        <v>98.27</v>
      </c>
      <c r="K72" s="53">
        <v>98.27</v>
      </c>
      <c r="L72" s="61">
        <f t="shared" si="6"/>
        <v>9.9999999999909051E-3</v>
      </c>
      <c r="M72" s="63">
        <f t="shared" si="28"/>
        <v>9.9999999999909051E-3</v>
      </c>
      <c r="N72" s="9">
        <f t="shared" si="17"/>
        <v>96176</v>
      </c>
    </row>
    <row r="73" spans="1:14" x14ac:dyDescent="0.25">
      <c r="A73" s="27" t="s">
        <v>8</v>
      </c>
      <c r="B73" s="92">
        <v>96077</v>
      </c>
      <c r="C73" s="38">
        <v>0.01</v>
      </c>
      <c r="D73" s="8">
        <v>8162</v>
      </c>
      <c r="E73" s="28">
        <v>7966</v>
      </c>
      <c r="F73" s="157">
        <v>7966</v>
      </c>
      <c r="G73" s="61">
        <f t="shared" si="29"/>
        <v>-196</v>
      </c>
      <c r="H73" s="63">
        <f t="shared" si="30"/>
        <v>-196</v>
      </c>
      <c r="I73" s="52">
        <v>98.23</v>
      </c>
      <c r="J73" s="15">
        <v>98.25</v>
      </c>
      <c r="K73" s="53">
        <v>98.25</v>
      </c>
      <c r="L73" s="61">
        <f t="shared" si="6"/>
        <v>1.9999999999996021E-2</v>
      </c>
      <c r="M73" s="63">
        <f t="shared" si="28"/>
        <v>1.9999999999996021E-2</v>
      </c>
      <c r="N73" s="9">
        <f t="shared" si="17"/>
        <v>96077</v>
      </c>
    </row>
    <row r="74" spans="1:14" ht="15" customHeight="1" x14ac:dyDescent="0.25">
      <c r="A74" s="8" t="s">
        <v>8</v>
      </c>
      <c r="B74" s="15">
        <v>95826.7</v>
      </c>
      <c r="C74" s="38">
        <v>0.01</v>
      </c>
      <c r="D74" s="8">
        <v>8162</v>
      </c>
      <c r="E74" s="28">
        <v>7966</v>
      </c>
      <c r="F74" s="157">
        <v>7966</v>
      </c>
      <c r="G74" s="61">
        <f t="shared" si="29"/>
        <v>-196</v>
      </c>
      <c r="H74" s="63">
        <f t="shared" si="30"/>
        <v>-196</v>
      </c>
      <c r="I74" s="52">
        <v>98.17</v>
      </c>
      <c r="J74" s="15">
        <v>98.18</v>
      </c>
      <c r="K74" s="53">
        <v>98.18</v>
      </c>
      <c r="L74" s="61">
        <f t="shared" ref="L74:L82" si="31">J74-I74</f>
        <v>1.0000000000005116E-2</v>
      </c>
      <c r="M74" s="63">
        <f t="shared" si="28"/>
        <v>1.0000000000005116E-2</v>
      </c>
      <c r="N74" s="9">
        <f t="shared" si="17"/>
        <v>95826.7</v>
      </c>
    </row>
    <row r="75" spans="1:14" ht="15" customHeight="1" x14ac:dyDescent="0.25">
      <c r="A75" s="8" t="s">
        <v>8</v>
      </c>
      <c r="B75" s="15">
        <v>95629</v>
      </c>
      <c r="C75" s="38">
        <v>0.01</v>
      </c>
      <c r="D75" s="8">
        <v>8162</v>
      </c>
      <c r="E75" s="28">
        <v>7966</v>
      </c>
      <c r="F75" s="157">
        <v>7966</v>
      </c>
      <c r="G75" s="61">
        <f t="shared" si="29"/>
        <v>-196</v>
      </c>
      <c r="H75" s="63">
        <f t="shared" si="30"/>
        <v>-196</v>
      </c>
      <c r="I75" s="52">
        <v>98.11</v>
      </c>
      <c r="J75" s="15">
        <v>98.13</v>
      </c>
      <c r="K75" s="53">
        <v>98.13</v>
      </c>
      <c r="L75" s="61">
        <f t="shared" si="31"/>
        <v>1.9999999999996021E-2</v>
      </c>
      <c r="M75" s="63">
        <f t="shared" si="28"/>
        <v>1.9999999999996021E-2</v>
      </c>
      <c r="N75" s="9">
        <f t="shared" si="17"/>
        <v>95629</v>
      </c>
    </row>
    <row r="76" spans="1:14" ht="15" customHeight="1" x14ac:dyDescent="0.25">
      <c r="A76" s="8" t="s">
        <v>8</v>
      </c>
      <c r="B76" s="15">
        <v>95449.5</v>
      </c>
      <c r="C76" s="38">
        <v>0.01</v>
      </c>
      <c r="D76" s="8">
        <v>8162</v>
      </c>
      <c r="E76" s="28">
        <v>7966</v>
      </c>
      <c r="F76" s="157">
        <v>7966</v>
      </c>
      <c r="G76" s="61">
        <f t="shared" si="29"/>
        <v>-196</v>
      </c>
      <c r="H76" s="63">
        <f t="shared" si="30"/>
        <v>-196</v>
      </c>
      <c r="I76" s="52">
        <v>98.06</v>
      </c>
      <c r="J76" s="15">
        <v>98.08</v>
      </c>
      <c r="K76" s="53">
        <v>98.08</v>
      </c>
      <c r="L76" s="61">
        <f t="shared" si="31"/>
        <v>1.9999999999996021E-2</v>
      </c>
      <c r="M76" s="63">
        <f t="shared" si="28"/>
        <v>1.9999999999996021E-2</v>
      </c>
      <c r="N76" s="9">
        <f t="shared" si="17"/>
        <v>95449.5</v>
      </c>
    </row>
    <row r="77" spans="1:14" ht="15" customHeight="1" x14ac:dyDescent="0.25">
      <c r="A77" s="8" t="s">
        <v>8</v>
      </c>
      <c r="B77" s="15">
        <v>95294.1</v>
      </c>
      <c r="C77" s="38">
        <v>0.01</v>
      </c>
      <c r="D77" s="8">
        <v>8162</v>
      </c>
      <c r="E77" s="28">
        <v>7966</v>
      </c>
      <c r="F77" s="157">
        <v>7966</v>
      </c>
      <c r="G77" s="61">
        <f t="shared" si="29"/>
        <v>-196</v>
      </c>
      <c r="H77" s="63">
        <f t="shared" si="30"/>
        <v>-196</v>
      </c>
      <c r="I77" s="52">
        <v>98.07</v>
      </c>
      <c r="J77" s="15">
        <v>98.09</v>
      </c>
      <c r="K77" s="53">
        <v>98.09</v>
      </c>
      <c r="L77" s="61">
        <f t="shared" si="31"/>
        <v>2.0000000000010232E-2</v>
      </c>
      <c r="M77" s="63">
        <f t="shared" si="28"/>
        <v>2.0000000000010232E-2</v>
      </c>
      <c r="N77" s="9">
        <f t="shared" si="17"/>
        <v>95294.1</v>
      </c>
    </row>
    <row r="78" spans="1:14" ht="15" customHeight="1" x14ac:dyDescent="0.25">
      <c r="A78" s="8" t="s">
        <v>8</v>
      </c>
      <c r="B78" s="15">
        <v>95027.6</v>
      </c>
      <c r="C78" s="38">
        <v>0.01</v>
      </c>
      <c r="D78" s="8">
        <v>8162</v>
      </c>
      <c r="E78" s="28">
        <v>7966</v>
      </c>
      <c r="F78" s="157">
        <v>7966</v>
      </c>
      <c r="G78" s="61">
        <f t="shared" si="29"/>
        <v>-196</v>
      </c>
      <c r="H78" s="63">
        <f t="shared" si="30"/>
        <v>-196</v>
      </c>
      <c r="I78" s="52">
        <v>98.1</v>
      </c>
      <c r="J78" s="15">
        <v>98.12</v>
      </c>
      <c r="K78" s="53">
        <v>98.12</v>
      </c>
      <c r="L78" s="61">
        <f t="shared" si="31"/>
        <v>2.0000000000010232E-2</v>
      </c>
      <c r="M78" s="63">
        <f t="shared" si="28"/>
        <v>2.0000000000010232E-2</v>
      </c>
      <c r="N78" s="9">
        <f t="shared" si="17"/>
        <v>95027.6</v>
      </c>
    </row>
    <row r="79" spans="1:14" ht="15" customHeight="1" x14ac:dyDescent="0.25">
      <c r="A79" s="8" t="s">
        <v>8</v>
      </c>
      <c r="B79" s="15">
        <v>94745.39</v>
      </c>
      <c r="C79" s="38">
        <v>0.01</v>
      </c>
      <c r="D79" s="8">
        <v>8162</v>
      </c>
      <c r="E79" s="28">
        <v>7966</v>
      </c>
      <c r="F79" s="157">
        <v>7966</v>
      </c>
      <c r="G79" s="61">
        <f t="shared" si="29"/>
        <v>-196</v>
      </c>
      <c r="H79" s="63">
        <f t="shared" si="30"/>
        <v>-196</v>
      </c>
      <c r="I79" s="52">
        <v>98.11</v>
      </c>
      <c r="J79" s="15">
        <v>97.95</v>
      </c>
      <c r="K79" s="53">
        <v>97.95</v>
      </c>
      <c r="L79" s="61">
        <f t="shared" si="31"/>
        <v>-0.15999999999999659</v>
      </c>
      <c r="M79" s="63">
        <f t="shared" si="28"/>
        <v>-0.15999999999999659</v>
      </c>
      <c r="N79" s="9">
        <f t="shared" si="17"/>
        <v>94745.39</v>
      </c>
    </row>
    <row r="80" spans="1:14" ht="15" customHeight="1" x14ac:dyDescent="0.25">
      <c r="A80" s="8" t="s">
        <v>8</v>
      </c>
      <c r="B80" s="15">
        <v>94536.7</v>
      </c>
      <c r="C80" s="38">
        <v>0.01</v>
      </c>
      <c r="D80" s="8">
        <v>14398</v>
      </c>
      <c r="E80" s="28">
        <v>14201</v>
      </c>
      <c r="F80" s="157">
        <v>14201</v>
      </c>
      <c r="G80" s="61">
        <f t="shared" si="29"/>
        <v>-197</v>
      </c>
      <c r="H80" s="63">
        <f t="shared" si="30"/>
        <v>-197</v>
      </c>
      <c r="I80" s="52">
        <v>97.47</v>
      </c>
      <c r="J80" s="15">
        <v>97.41</v>
      </c>
      <c r="K80" s="53">
        <v>97.41</v>
      </c>
      <c r="L80" s="61">
        <f t="shared" si="31"/>
        <v>-6.0000000000002274E-2</v>
      </c>
      <c r="M80" s="63">
        <f t="shared" si="28"/>
        <v>-6.0000000000002274E-2</v>
      </c>
      <c r="N80" s="9">
        <f t="shared" si="17"/>
        <v>94536.7</v>
      </c>
    </row>
    <row r="81" spans="1:14" ht="15" customHeight="1" x14ac:dyDescent="0.25">
      <c r="A81" s="8" t="s">
        <v>8</v>
      </c>
      <c r="B81" s="15">
        <v>94345.79</v>
      </c>
      <c r="C81" s="38">
        <v>0.01</v>
      </c>
      <c r="D81" s="8">
        <v>14398</v>
      </c>
      <c r="E81" s="28">
        <v>14201</v>
      </c>
      <c r="F81" s="157">
        <v>14201</v>
      </c>
      <c r="G81" s="61">
        <f t="shared" si="29"/>
        <v>-197</v>
      </c>
      <c r="H81" s="63">
        <f t="shared" si="30"/>
        <v>-197</v>
      </c>
      <c r="I81" s="52">
        <v>97.85</v>
      </c>
      <c r="J81" s="15">
        <v>97.79</v>
      </c>
      <c r="K81" s="53">
        <v>97.79</v>
      </c>
      <c r="L81" s="61">
        <f t="shared" si="31"/>
        <v>-5.9999999999988063E-2</v>
      </c>
      <c r="M81" s="63">
        <f t="shared" si="28"/>
        <v>-5.9999999999988063E-2</v>
      </c>
      <c r="N81" s="9">
        <f t="shared" si="17"/>
        <v>94345.79</v>
      </c>
    </row>
    <row r="82" spans="1:14" ht="15" customHeight="1" x14ac:dyDescent="0.25">
      <c r="A82" s="8" t="s">
        <v>8</v>
      </c>
      <c r="B82" s="15">
        <v>94197.2</v>
      </c>
      <c r="C82" s="38">
        <v>0.01</v>
      </c>
      <c r="D82" s="8">
        <v>14398</v>
      </c>
      <c r="E82" s="28">
        <v>14201</v>
      </c>
      <c r="F82" s="157">
        <v>14201</v>
      </c>
      <c r="G82" s="61">
        <f t="shared" si="29"/>
        <v>-197</v>
      </c>
      <c r="H82" s="63">
        <f t="shared" si="30"/>
        <v>-197</v>
      </c>
      <c r="I82" s="52">
        <v>97.85</v>
      </c>
      <c r="J82" s="15">
        <v>97.79</v>
      </c>
      <c r="K82" s="53">
        <v>97.79</v>
      </c>
      <c r="L82" s="61">
        <f t="shared" si="31"/>
        <v>-5.9999999999988063E-2</v>
      </c>
      <c r="M82" s="63">
        <f t="shared" si="28"/>
        <v>-5.9999999999988063E-2</v>
      </c>
      <c r="N82" s="9">
        <f t="shared" si="17"/>
        <v>94197.2</v>
      </c>
    </row>
    <row r="83" spans="1:14" ht="15" customHeight="1" x14ac:dyDescent="0.25">
      <c r="A83" s="27" t="s">
        <v>8</v>
      </c>
      <c r="B83" s="92">
        <v>94064.6</v>
      </c>
      <c r="C83" s="38">
        <v>0.01</v>
      </c>
      <c r="D83" s="27">
        <v>14398</v>
      </c>
      <c r="E83" s="124">
        <v>14201</v>
      </c>
      <c r="F83" s="125">
        <v>14201</v>
      </c>
      <c r="G83" s="61">
        <f>E83-D83</f>
        <v>-197</v>
      </c>
      <c r="H83" s="126">
        <f t="shared" si="30"/>
        <v>-197</v>
      </c>
      <c r="I83" s="127">
        <v>97.85</v>
      </c>
      <c r="J83" s="92">
        <v>97.79</v>
      </c>
      <c r="K83" s="128">
        <v>97.79</v>
      </c>
      <c r="L83" s="61">
        <f>J83-I83</f>
        <v>-5.9999999999988063E-2</v>
      </c>
      <c r="M83" s="126">
        <f t="shared" si="28"/>
        <v>-5.9999999999988063E-2</v>
      </c>
      <c r="N83" s="9">
        <f t="shared" si="17"/>
        <v>94064.6</v>
      </c>
    </row>
    <row r="84" spans="1:14" x14ac:dyDescent="0.25">
      <c r="A84" s="8" t="s">
        <v>241</v>
      </c>
      <c r="B84" s="15">
        <v>93748.7</v>
      </c>
      <c r="C84" s="38">
        <v>0.01</v>
      </c>
      <c r="D84" s="8">
        <v>14312</v>
      </c>
      <c r="E84" s="123">
        <v>14118</v>
      </c>
      <c r="F84" s="129">
        <v>14118</v>
      </c>
      <c r="G84" s="61">
        <f t="shared" ref="G84:G86" si="32">E84-D84</f>
        <v>-194</v>
      </c>
      <c r="H84" s="126">
        <f>F84-D84</f>
        <v>-194</v>
      </c>
      <c r="I84" s="52">
        <v>97.84</v>
      </c>
      <c r="J84" s="15">
        <v>97.77</v>
      </c>
      <c r="K84" s="53">
        <v>97.77</v>
      </c>
      <c r="L84" s="8">
        <f t="shared" ref="L84:L86" si="33">J84-I84</f>
        <v>-7.000000000000739E-2</v>
      </c>
      <c r="M84" s="129">
        <f t="shared" si="28"/>
        <v>-7.000000000000739E-2</v>
      </c>
    </row>
    <row r="85" spans="1:14" x14ac:dyDescent="0.25">
      <c r="A85" s="8" t="s">
        <v>241</v>
      </c>
      <c r="B85" s="15">
        <v>93630</v>
      </c>
      <c r="C85" s="38">
        <v>0.01</v>
      </c>
      <c r="D85" s="8">
        <v>14312</v>
      </c>
      <c r="E85" s="123">
        <v>14118</v>
      </c>
      <c r="F85" s="129">
        <v>14118</v>
      </c>
      <c r="G85" s="61">
        <f t="shared" si="32"/>
        <v>-194</v>
      </c>
      <c r="H85" s="126">
        <f t="shared" ref="H85:H86" si="34">F85-D85</f>
        <v>-194</v>
      </c>
      <c r="I85" s="52">
        <v>97.81</v>
      </c>
      <c r="J85" s="15">
        <v>97.75</v>
      </c>
      <c r="K85" s="53">
        <v>97.75</v>
      </c>
      <c r="L85" s="8">
        <f t="shared" si="33"/>
        <v>-6.0000000000002274E-2</v>
      </c>
      <c r="M85" s="129">
        <f t="shared" si="28"/>
        <v>-6.0000000000002274E-2</v>
      </c>
    </row>
    <row r="86" spans="1:14" x14ac:dyDescent="0.25">
      <c r="A86" s="8" t="s">
        <v>241</v>
      </c>
      <c r="B86" s="15">
        <v>93534</v>
      </c>
      <c r="C86" s="38">
        <v>0.01</v>
      </c>
      <c r="D86" s="8">
        <v>14312</v>
      </c>
      <c r="E86" s="123">
        <v>14118</v>
      </c>
      <c r="F86" s="129">
        <v>14118</v>
      </c>
      <c r="G86" s="61">
        <f t="shared" si="32"/>
        <v>-194</v>
      </c>
      <c r="H86" s="126">
        <f t="shared" si="34"/>
        <v>-194</v>
      </c>
      <c r="I86" s="52">
        <v>96.99</v>
      </c>
      <c r="J86" s="15">
        <v>96.93</v>
      </c>
      <c r="K86" s="53">
        <v>96.93</v>
      </c>
      <c r="L86" s="8">
        <f t="shared" si="33"/>
        <v>-5.9999999999988063E-2</v>
      </c>
      <c r="M86" s="129">
        <f t="shared" si="28"/>
        <v>-5.9999999999988063E-2</v>
      </c>
    </row>
    <row r="87" spans="1:14" x14ac:dyDescent="0.25">
      <c r="A87" s="8" t="s">
        <v>241</v>
      </c>
      <c r="B87" s="15">
        <v>93477</v>
      </c>
      <c r="C87" s="38">
        <v>0.01</v>
      </c>
      <c r="D87" s="181" t="s">
        <v>242</v>
      </c>
      <c r="E87" s="182" t="s">
        <v>251</v>
      </c>
      <c r="F87" s="183" t="s">
        <v>251</v>
      </c>
      <c r="G87" s="64"/>
      <c r="H87" s="65"/>
      <c r="I87" s="154"/>
      <c r="J87" s="155"/>
      <c r="K87" s="156"/>
      <c r="L87" s="64"/>
      <c r="M87" s="65"/>
    </row>
    <row r="88" spans="1:14" x14ac:dyDescent="0.25">
      <c r="A88" s="8" t="s">
        <v>241</v>
      </c>
      <c r="B88" s="15">
        <v>93419</v>
      </c>
      <c r="C88" s="38">
        <v>0.01</v>
      </c>
      <c r="D88" s="8">
        <v>14312</v>
      </c>
      <c r="E88" s="123">
        <v>14118</v>
      </c>
      <c r="F88" s="129">
        <v>14118</v>
      </c>
      <c r="G88" s="61">
        <f t="shared" ref="G88:G92" si="35">E88-D88</f>
        <v>-194</v>
      </c>
      <c r="H88" s="126">
        <f t="shared" ref="H88:H92" si="36">F88-D88</f>
        <v>-194</v>
      </c>
      <c r="I88" s="52">
        <v>96.61</v>
      </c>
      <c r="J88" s="15">
        <v>96.57</v>
      </c>
      <c r="K88" s="53">
        <v>96.57</v>
      </c>
      <c r="L88" s="8">
        <f t="shared" ref="L88:L92" si="37">J88-I88</f>
        <v>-4.0000000000006253E-2</v>
      </c>
      <c r="M88" s="129">
        <f t="shared" ref="M88:M92" si="38">K88-I88</f>
        <v>-4.0000000000006253E-2</v>
      </c>
    </row>
    <row r="89" spans="1:14" x14ac:dyDescent="0.25">
      <c r="A89" s="8" t="s">
        <v>241</v>
      </c>
      <c r="B89" s="15">
        <v>93320</v>
      </c>
      <c r="C89" s="38">
        <v>0.01</v>
      </c>
      <c r="D89" s="8">
        <v>14312</v>
      </c>
      <c r="E89" s="123">
        <v>14118</v>
      </c>
      <c r="F89" s="129">
        <v>14118</v>
      </c>
      <c r="G89" s="61">
        <f t="shared" si="35"/>
        <v>-194</v>
      </c>
      <c r="H89" s="126">
        <f t="shared" si="36"/>
        <v>-194</v>
      </c>
      <c r="I89" s="52">
        <v>96.61</v>
      </c>
      <c r="J89" s="15">
        <v>96.56</v>
      </c>
      <c r="K89" s="53">
        <v>96.56</v>
      </c>
      <c r="L89" s="8">
        <f t="shared" si="37"/>
        <v>-4.9999999999997158E-2</v>
      </c>
      <c r="M89" s="129">
        <f t="shared" si="38"/>
        <v>-4.9999999999997158E-2</v>
      </c>
    </row>
    <row r="90" spans="1:14" x14ac:dyDescent="0.25">
      <c r="A90" s="8" t="s">
        <v>241</v>
      </c>
      <c r="B90" s="15">
        <v>92851</v>
      </c>
      <c r="C90" s="38">
        <v>0.01</v>
      </c>
      <c r="D90" s="8">
        <v>14312</v>
      </c>
      <c r="E90" s="123">
        <v>14118</v>
      </c>
      <c r="F90" s="129">
        <v>14118</v>
      </c>
      <c r="G90" s="61">
        <f t="shared" si="35"/>
        <v>-194</v>
      </c>
      <c r="H90" s="126">
        <f t="shared" si="36"/>
        <v>-194</v>
      </c>
      <c r="I90" s="52">
        <v>96.24</v>
      </c>
      <c r="J90" s="15">
        <v>96.19</v>
      </c>
      <c r="K90" s="53">
        <v>96.19</v>
      </c>
      <c r="L90" s="8">
        <f t="shared" si="37"/>
        <v>-4.9999999999997158E-2</v>
      </c>
      <c r="M90" s="129">
        <f t="shared" si="38"/>
        <v>-4.9999999999997158E-2</v>
      </c>
    </row>
    <row r="91" spans="1:14" x14ac:dyDescent="0.25">
      <c r="A91" s="8" t="s">
        <v>241</v>
      </c>
      <c r="B91" s="15">
        <v>92147</v>
      </c>
      <c r="C91" s="38">
        <v>0.01</v>
      </c>
      <c r="D91" s="8">
        <v>14312</v>
      </c>
      <c r="E91" s="123">
        <v>14118</v>
      </c>
      <c r="F91" s="129">
        <v>14118</v>
      </c>
      <c r="G91" s="61">
        <f t="shared" si="35"/>
        <v>-194</v>
      </c>
      <c r="H91" s="126">
        <f t="shared" si="36"/>
        <v>-194</v>
      </c>
      <c r="I91" s="52">
        <v>95.85</v>
      </c>
      <c r="J91" s="15">
        <v>95.81</v>
      </c>
      <c r="K91" s="53">
        <v>95.81</v>
      </c>
      <c r="L91" s="8">
        <f t="shared" si="37"/>
        <v>-3.9999999999992042E-2</v>
      </c>
      <c r="M91" s="129">
        <f t="shared" si="38"/>
        <v>-3.9999999999992042E-2</v>
      </c>
    </row>
    <row r="92" spans="1:14" x14ac:dyDescent="0.25">
      <c r="A92" s="8" t="s">
        <v>241</v>
      </c>
      <c r="B92" s="15">
        <v>91972</v>
      </c>
      <c r="C92" s="38">
        <v>0.01</v>
      </c>
      <c r="D92" s="8">
        <v>14312</v>
      </c>
      <c r="E92" s="123">
        <v>14118</v>
      </c>
      <c r="F92" s="129">
        <v>14118</v>
      </c>
      <c r="G92" s="61">
        <f t="shared" si="35"/>
        <v>-194</v>
      </c>
      <c r="H92" s="126">
        <f t="shared" si="36"/>
        <v>-194</v>
      </c>
      <c r="I92" s="52">
        <v>95.83</v>
      </c>
      <c r="J92" s="15">
        <v>95.79</v>
      </c>
      <c r="K92" s="53">
        <v>95.79</v>
      </c>
      <c r="L92" s="8">
        <f t="shared" si="37"/>
        <v>-3.9999999999992042E-2</v>
      </c>
      <c r="M92" s="129">
        <f t="shared" si="38"/>
        <v>-3.9999999999992042E-2</v>
      </c>
    </row>
    <row r="93" spans="1:14" x14ac:dyDescent="0.25">
      <c r="A93" s="8" t="s">
        <v>241</v>
      </c>
      <c r="B93" s="15">
        <v>91947.5</v>
      </c>
      <c r="C93" s="38">
        <v>0.01</v>
      </c>
      <c r="D93" s="181" t="s">
        <v>243</v>
      </c>
      <c r="E93" s="182" t="s">
        <v>251</v>
      </c>
      <c r="F93" s="183" t="s">
        <v>251</v>
      </c>
      <c r="G93" s="64"/>
      <c r="H93" s="65"/>
      <c r="I93" s="154"/>
      <c r="J93" s="155"/>
      <c r="K93" s="156"/>
      <c r="L93" s="64"/>
      <c r="M93" s="65"/>
    </row>
    <row r="94" spans="1:14" x14ac:dyDescent="0.25">
      <c r="A94" s="8" t="s">
        <v>241</v>
      </c>
      <c r="B94" s="15">
        <v>91923</v>
      </c>
      <c r="C94" s="38">
        <v>0.01</v>
      </c>
      <c r="D94" s="8">
        <v>14312</v>
      </c>
      <c r="E94" s="123">
        <v>14118</v>
      </c>
      <c r="F94" s="129">
        <v>14118</v>
      </c>
      <c r="G94" s="61">
        <f t="shared" ref="G94:G96" si="39">E94-D94</f>
        <v>-194</v>
      </c>
      <c r="H94" s="126">
        <f t="shared" ref="H94:H96" si="40">F94-D94</f>
        <v>-194</v>
      </c>
      <c r="I94" s="52">
        <v>95.65</v>
      </c>
      <c r="J94" s="15">
        <v>95.61</v>
      </c>
      <c r="K94" s="53">
        <v>95.61</v>
      </c>
      <c r="L94" s="8">
        <f t="shared" ref="L94:L96" si="41">J94-I94</f>
        <v>-4.0000000000006253E-2</v>
      </c>
      <c r="M94" s="129">
        <f t="shared" ref="M94:M96" si="42">K94-I94</f>
        <v>-4.0000000000006253E-2</v>
      </c>
    </row>
    <row r="95" spans="1:14" x14ac:dyDescent="0.25">
      <c r="A95" s="8" t="s">
        <v>241</v>
      </c>
      <c r="B95" s="15">
        <v>91823</v>
      </c>
      <c r="C95" s="38">
        <v>0.01</v>
      </c>
      <c r="D95" s="8">
        <v>14312</v>
      </c>
      <c r="E95" s="123">
        <v>14118</v>
      </c>
      <c r="F95" s="129">
        <v>14118</v>
      </c>
      <c r="G95" s="61">
        <f t="shared" si="39"/>
        <v>-194</v>
      </c>
      <c r="H95" s="126">
        <f t="shared" si="40"/>
        <v>-194</v>
      </c>
      <c r="I95" s="52">
        <v>95.64</v>
      </c>
      <c r="J95" s="15">
        <v>95.6</v>
      </c>
      <c r="K95" s="53">
        <v>95.6</v>
      </c>
      <c r="L95" s="8">
        <f t="shared" si="41"/>
        <v>-4.0000000000006253E-2</v>
      </c>
      <c r="M95" s="129">
        <f t="shared" si="42"/>
        <v>-4.0000000000006253E-2</v>
      </c>
    </row>
    <row r="96" spans="1:14" ht="15.75" thickBot="1" x14ac:dyDescent="0.3">
      <c r="A96" s="6" t="s">
        <v>241</v>
      </c>
      <c r="B96" s="17">
        <v>91339</v>
      </c>
      <c r="C96" s="30">
        <v>0.01</v>
      </c>
      <c r="D96" s="6">
        <v>14312</v>
      </c>
      <c r="E96" s="5">
        <v>14118</v>
      </c>
      <c r="F96" s="93">
        <v>14118</v>
      </c>
      <c r="G96" s="66">
        <f t="shared" si="39"/>
        <v>-194</v>
      </c>
      <c r="H96" s="67">
        <f t="shared" si="40"/>
        <v>-194</v>
      </c>
      <c r="I96" s="54">
        <v>95.43</v>
      </c>
      <c r="J96" s="17">
        <v>95.39</v>
      </c>
      <c r="K96" s="55">
        <v>95.39</v>
      </c>
      <c r="L96" s="6">
        <f t="shared" si="41"/>
        <v>-4.0000000000006253E-2</v>
      </c>
      <c r="M96" s="93">
        <f t="shared" si="42"/>
        <v>-4.0000000000006253E-2</v>
      </c>
    </row>
  </sheetData>
  <mergeCells count="22">
    <mergeCell ref="D87:F87"/>
    <mergeCell ref="D93:F93"/>
    <mergeCell ref="N1:N3"/>
    <mergeCell ref="I1:K1"/>
    <mergeCell ref="A1:A3"/>
    <mergeCell ref="B1:B3"/>
    <mergeCell ref="C1:C3"/>
    <mergeCell ref="D1:F1"/>
    <mergeCell ref="G1:H1"/>
    <mergeCell ref="L1:M1"/>
    <mergeCell ref="D8:F8"/>
    <mergeCell ref="D11:F11"/>
    <mergeCell ref="D18:F18"/>
    <mergeCell ref="D23:F23"/>
    <mergeCell ref="D31:F31"/>
    <mergeCell ref="D68:F68"/>
    <mergeCell ref="D71:F71"/>
    <mergeCell ref="D37:F37"/>
    <mergeCell ref="D46:F46"/>
    <mergeCell ref="D53:F53"/>
    <mergeCell ref="D59:F59"/>
    <mergeCell ref="D65:F65"/>
  </mergeCells>
  <conditionalFormatting sqref="G1">
    <cfRule type="cellIs" dxfId="61" priority="21" operator="lessThan">
      <formula>0</formula>
    </cfRule>
  </conditionalFormatting>
  <conditionalFormatting sqref="G84:G86 G88:G92 G94:G96">
    <cfRule type="cellIs" dxfId="60" priority="7" operator="lessThan">
      <formula>0</formula>
    </cfRule>
    <cfRule type="cellIs" dxfId="59" priority="8" operator="greaterThan">
      <formula>0</formula>
    </cfRule>
  </conditionalFormatting>
  <conditionalFormatting sqref="G84:G86 G88:G92 G94:G96">
    <cfRule type="cellIs" dxfId="58" priority="5" operator="lessThan">
      <formula>0</formula>
    </cfRule>
  </conditionalFormatting>
  <conditionalFormatting sqref="H84:H86 H88:H92 H94:H96">
    <cfRule type="cellIs" dxfId="57" priority="6" operator="lessThan">
      <formula>0</formula>
    </cfRule>
  </conditionalFormatting>
  <conditionalFormatting sqref="G39:G83">
    <cfRule type="cellIs" dxfId="56" priority="19" operator="lessThan">
      <formula>0</formula>
    </cfRule>
    <cfRule type="cellIs" dxfId="55" priority="20" operator="greaterThan">
      <formula>0</formula>
    </cfRule>
  </conditionalFormatting>
  <conditionalFormatting sqref="G4:G83">
    <cfRule type="cellIs" dxfId="54" priority="17" operator="lessThan">
      <formula>0</formula>
    </cfRule>
  </conditionalFormatting>
  <conditionalFormatting sqref="H4:H83">
    <cfRule type="cellIs" dxfId="53" priority="18" operator="lessThan">
      <formula>0</formula>
    </cfRule>
  </conditionalFormatting>
  <conditionalFormatting sqref="L39:L83">
    <cfRule type="cellIs" dxfId="52" priority="38" operator="lessThan">
      <formula>0</formula>
    </cfRule>
    <cfRule type="cellIs" dxfId="51" priority="39" operator="greaterThan">
      <formula>0</formula>
    </cfRule>
  </conditionalFormatting>
  <conditionalFormatting sqref="L3:L83 L97:L1048576">
    <cfRule type="cellIs" dxfId="50" priority="36" operator="lessThan">
      <formula>0</formula>
    </cfRule>
  </conditionalFormatting>
  <conditionalFormatting sqref="M97:M1048576">
    <cfRule type="cellIs" dxfId="49" priority="34" operator="lessThan">
      <formula>0</formula>
    </cfRule>
  </conditionalFormatting>
  <conditionalFormatting sqref="M2:M83">
    <cfRule type="cellIs" dxfId="48" priority="37" operator="lessThan">
      <formula>0</formula>
    </cfRule>
  </conditionalFormatting>
  <conditionalFormatting sqref="L1">
    <cfRule type="cellIs" dxfId="47" priority="35" operator="lessThan">
      <formula>0</formula>
    </cfRule>
  </conditionalFormatting>
  <conditionalFormatting sqref="L84:L86 L88:L92 L94:L96">
    <cfRule type="cellIs" dxfId="46" priority="33" operator="lessThan">
      <formula>0</formula>
    </cfRule>
  </conditionalFormatting>
  <conditionalFormatting sqref="M84:M86 M88:M92 M94:M96">
    <cfRule type="cellIs" dxfId="45" priority="32" operator="lessThan">
      <formula>0</formula>
    </cfRule>
  </conditionalFormatting>
  <conditionalFormatting sqref="L87">
    <cfRule type="cellIs" dxfId="44" priority="30" operator="lessThan">
      <formula>0</formula>
    </cfRule>
    <cfRule type="cellIs" dxfId="43" priority="31" operator="greaterThan">
      <formula>0</formula>
    </cfRule>
  </conditionalFormatting>
  <conditionalFormatting sqref="L87">
    <cfRule type="cellIs" dxfId="42" priority="28" operator="lessThan">
      <formula>0</formula>
    </cfRule>
  </conditionalFormatting>
  <conditionalFormatting sqref="M87">
    <cfRule type="cellIs" dxfId="41" priority="29" operator="lessThan">
      <formula>0</formula>
    </cfRule>
  </conditionalFormatting>
  <conditionalFormatting sqref="L93">
    <cfRule type="cellIs" dxfId="40" priority="26" operator="lessThan">
      <formula>0</formula>
    </cfRule>
    <cfRule type="cellIs" dxfId="39" priority="27" operator="greaterThan">
      <formula>0</formula>
    </cfRule>
  </conditionalFormatting>
  <conditionalFormatting sqref="L93">
    <cfRule type="cellIs" dxfId="38" priority="24" operator="lessThan">
      <formula>0</formula>
    </cfRule>
  </conditionalFormatting>
  <conditionalFormatting sqref="M93">
    <cfRule type="cellIs" dxfId="37" priority="25" operator="lessThan">
      <formula>0</formula>
    </cfRule>
  </conditionalFormatting>
  <conditionalFormatting sqref="H2:H3">
    <cfRule type="cellIs" dxfId="36" priority="23" operator="lessThan">
      <formula>0</formula>
    </cfRule>
  </conditionalFormatting>
  <conditionalFormatting sqref="G3">
    <cfRule type="cellIs" dxfId="35" priority="22" operator="lessThan">
      <formula>0</formula>
    </cfRule>
  </conditionalFormatting>
  <conditionalFormatting sqref="G93 G87">
    <cfRule type="cellIs" dxfId="34" priority="3" operator="lessThan">
      <formula>0</formula>
    </cfRule>
    <cfRule type="cellIs" dxfId="33" priority="4" operator="greaterThan">
      <formula>0</formula>
    </cfRule>
  </conditionalFormatting>
  <conditionalFormatting sqref="G93 G87">
    <cfRule type="cellIs" dxfId="32" priority="1" operator="lessThan">
      <formula>0</formula>
    </cfRule>
  </conditionalFormatting>
  <conditionalFormatting sqref="H93 H87">
    <cfRule type="cellIs" dxfId="31" priority="2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(100-yr)</oddHeader>
    <oddFooter>&amp;L&amp;"Times New Roman,Regular"&amp;8&amp;Z&amp;F&amp;R&amp;"Times New Roman,Regular"&amp;P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zoomScaleNormal="100" workbookViewId="0">
      <selection sqref="A1:A3"/>
    </sheetView>
  </sheetViews>
  <sheetFormatPr defaultColWidth="9.140625" defaultRowHeight="15" x14ac:dyDescent="0.25"/>
  <cols>
    <col min="1" max="1" width="15.7109375" style="7" bestFit="1" customWidth="1"/>
    <col min="2" max="2" width="10.7109375" style="16" customWidth="1"/>
    <col min="3" max="3" width="9.140625" style="7" customWidth="1"/>
    <col min="4" max="5" width="9.140625" style="7"/>
    <col min="6" max="6" width="11.7109375" style="7" customWidth="1"/>
    <col min="7" max="7" width="10.42578125" style="7" customWidth="1"/>
    <col min="8" max="8" width="10.85546875" style="7" customWidth="1"/>
    <col min="9" max="10" width="9.140625" style="16" customWidth="1"/>
    <col min="11" max="11" width="11.28515625" style="18" customWidth="1"/>
    <col min="12" max="12" width="13.7109375" style="7" customWidth="1"/>
    <col min="13" max="13" width="13.5703125" style="7" customWidth="1"/>
    <col min="14" max="14" width="10.7109375" style="7" hidden="1" customWidth="1"/>
    <col min="15" max="16384" width="9.140625" style="1"/>
  </cols>
  <sheetData>
    <row r="1" spans="1:14" ht="15.75" customHeight="1" thickBot="1" x14ac:dyDescent="0.3">
      <c r="A1" s="194" t="s">
        <v>2</v>
      </c>
      <c r="B1" s="200" t="s">
        <v>15</v>
      </c>
      <c r="C1" s="203" t="s">
        <v>3</v>
      </c>
      <c r="D1" s="181" t="s">
        <v>16</v>
      </c>
      <c r="E1" s="182"/>
      <c r="F1" s="183"/>
      <c r="G1" s="184" t="s">
        <v>53</v>
      </c>
      <c r="H1" s="185"/>
      <c r="I1" s="189" t="s">
        <v>1</v>
      </c>
      <c r="J1" s="190"/>
      <c r="K1" s="191"/>
      <c r="L1" s="192" t="s">
        <v>13</v>
      </c>
      <c r="M1" s="193"/>
      <c r="N1" s="186" t="s">
        <v>15</v>
      </c>
    </row>
    <row r="2" spans="1:14" s="4" customFormat="1" ht="30" customHeight="1" x14ac:dyDescent="0.25">
      <c r="A2" s="195"/>
      <c r="B2" s="201"/>
      <c r="C2" s="204"/>
      <c r="D2" s="70" t="s">
        <v>0</v>
      </c>
      <c r="E2" s="71" t="s">
        <v>30</v>
      </c>
      <c r="F2" s="130" t="s">
        <v>35</v>
      </c>
      <c r="G2" s="57" t="s">
        <v>31</v>
      </c>
      <c r="H2" s="69" t="s">
        <v>36</v>
      </c>
      <c r="I2" s="56" t="s">
        <v>0</v>
      </c>
      <c r="J2" s="12" t="s">
        <v>30</v>
      </c>
      <c r="K2" s="19" t="s">
        <v>35</v>
      </c>
      <c r="L2" s="2" t="s">
        <v>31</v>
      </c>
      <c r="M2" s="3" t="s">
        <v>36</v>
      </c>
      <c r="N2" s="187"/>
    </row>
    <row r="3" spans="1:14" s="158" customFormat="1" ht="15" customHeight="1" thickBot="1" x14ac:dyDescent="0.3">
      <c r="A3" s="196"/>
      <c r="B3" s="202"/>
      <c r="C3" s="205"/>
      <c r="D3" s="13" t="s">
        <v>9</v>
      </c>
      <c r="E3" s="14" t="s">
        <v>10</v>
      </c>
      <c r="F3" s="131" t="s">
        <v>12</v>
      </c>
      <c r="G3" s="13" t="s">
        <v>11</v>
      </c>
      <c r="H3" s="131" t="s">
        <v>14</v>
      </c>
      <c r="I3" s="34" t="s">
        <v>54</v>
      </c>
      <c r="J3" s="35" t="s">
        <v>55</v>
      </c>
      <c r="K3" s="36" t="s">
        <v>58</v>
      </c>
      <c r="L3" s="134" t="s">
        <v>56</v>
      </c>
      <c r="M3" s="135" t="s">
        <v>57</v>
      </c>
      <c r="N3" s="188"/>
    </row>
    <row r="4" spans="1:14" ht="13.9" customHeight="1" x14ac:dyDescent="0.25">
      <c r="A4" s="42" t="s">
        <v>34</v>
      </c>
      <c r="B4" s="90">
        <v>8562</v>
      </c>
      <c r="C4" s="136">
        <v>2E-3</v>
      </c>
      <c r="D4" s="57">
        <v>1269</v>
      </c>
      <c r="E4" s="58">
        <v>1269</v>
      </c>
      <c r="F4" s="59">
        <v>1269</v>
      </c>
      <c r="G4" s="60">
        <f>E4-D4</f>
        <v>0</v>
      </c>
      <c r="H4" s="68">
        <f>F4-D4</f>
        <v>0</v>
      </c>
      <c r="I4" s="45" t="s">
        <v>198</v>
      </c>
      <c r="J4" s="46" t="s">
        <v>198</v>
      </c>
      <c r="K4" s="47" t="s">
        <v>198</v>
      </c>
      <c r="L4" s="60">
        <f>J4-I4</f>
        <v>0</v>
      </c>
      <c r="M4" s="68">
        <f>K4-I4</f>
        <v>0</v>
      </c>
      <c r="N4" s="37"/>
    </row>
    <row r="5" spans="1:14" ht="13.9" customHeight="1" x14ac:dyDescent="0.25">
      <c r="A5" s="41" t="s">
        <v>34</v>
      </c>
      <c r="B5" s="91">
        <v>7786</v>
      </c>
      <c r="C5" s="137">
        <v>2E-3</v>
      </c>
      <c r="D5" s="44">
        <v>1390</v>
      </c>
      <c r="E5" s="153">
        <v>1390</v>
      </c>
      <c r="F5" s="20">
        <v>1390</v>
      </c>
      <c r="G5" s="61">
        <f>E5-D5</f>
        <v>0</v>
      </c>
      <c r="H5" s="63">
        <f t="shared" ref="H5:H7" si="0">F5-D5</f>
        <v>0</v>
      </c>
      <c r="I5" s="48" t="s">
        <v>199</v>
      </c>
      <c r="J5" s="39" t="s">
        <v>199</v>
      </c>
      <c r="K5" s="49" t="s">
        <v>199</v>
      </c>
      <c r="L5" s="61">
        <f>J5-I5</f>
        <v>0</v>
      </c>
      <c r="M5" s="63">
        <f>K5-I5</f>
        <v>0</v>
      </c>
      <c r="N5" s="37"/>
    </row>
    <row r="6" spans="1:14" ht="13.9" customHeight="1" x14ac:dyDescent="0.25">
      <c r="A6" s="41" t="s">
        <v>34</v>
      </c>
      <c r="B6" s="91">
        <v>7348</v>
      </c>
      <c r="C6" s="137">
        <v>2E-3</v>
      </c>
      <c r="D6" s="44">
        <v>1418</v>
      </c>
      <c r="E6" s="153">
        <v>1418</v>
      </c>
      <c r="F6" s="20">
        <v>1418</v>
      </c>
      <c r="G6" s="61">
        <f t="shared" ref="G6:G7" si="1">E6-D6</f>
        <v>0</v>
      </c>
      <c r="H6" s="63">
        <f t="shared" si="0"/>
        <v>0</v>
      </c>
      <c r="I6" s="48" t="s">
        <v>200</v>
      </c>
      <c r="J6" s="39" t="s">
        <v>200</v>
      </c>
      <c r="K6" s="49" t="s">
        <v>200</v>
      </c>
      <c r="L6" s="61">
        <f t="shared" ref="L6:L7" si="2">J6-I6</f>
        <v>0</v>
      </c>
      <c r="M6" s="63">
        <f t="shared" ref="M6:M67" si="3">K6-I6</f>
        <v>0</v>
      </c>
      <c r="N6" s="37"/>
    </row>
    <row r="7" spans="1:14" ht="13.9" customHeight="1" x14ac:dyDescent="0.25">
      <c r="A7" s="41" t="s">
        <v>34</v>
      </c>
      <c r="B7" s="91">
        <v>7253.3</v>
      </c>
      <c r="C7" s="137">
        <v>2E-3</v>
      </c>
      <c r="D7" s="44">
        <v>1539</v>
      </c>
      <c r="E7" s="153">
        <v>1539</v>
      </c>
      <c r="F7" s="20">
        <v>1539</v>
      </c>
      <c r="G7" s="61">
        <f t="shared" si="1"/>
        <v>0</v>
      </c>
      <c r="H7" s="63">
        <f t="shared" si="0"/>
        <v>0</v>
      </c>
      <c r="I7" s="48" t="s">
        <v>201</v>
      </c>
      <c r="J7" s="39" t="s">
        <v>201</v>
      </c>
      <c r="K7" s="49" t="s">
        <v>201</v>
      </c>
      <c r="L7" s="61">
        <f t="shared" si="2"/>
        <v>0</v>
      </c>
      <c r="M7" s="63">
        <f t="shared" si="3"/>
        <v>0</v>
      </c>
      <c r="N7" s="37"/>
    </row>
    <row r="8" spans="1:14" ht="13.9" customHeight="1" x14ac:dyDescent="0.25">
      <c r="A8" s="41" t="s">
        <v>34</v>
      </c>
      <c r="B8" s="91">
        <v>7235</v>
      </c>
      <c r="C8" s="137">
        <v>2E-3</v>
      </c>
      <c r="D8" s="181" t="s">
        <v>216</v>
      </c>
      <c r="E8" s="182" t="s">
        <v>251</v>
      </c>
      <c r="F8" s="183" t="s">
        <v>251</v>
      </c>
      <c r="G8" s="62"/>
      <c r="H8" s="65"/>
      <c r="I8" s="50"/>
      <c r="J8" s="40"/>
      <c r="K8" s="51"/>
      <c r="L8" s="62"/>
      <c r="M8" s="65"/>
      <c r="N8" s="37"/>
    </row>
    <row r="9" spans="1:14" ht="13.9" customHeight="1" x14ac:dyDescent="0.25">
      <c r="A9" s="41" t="s">
        <v>34</v>
      </c>
      <c r="B9" s="91">
        <v>7216.8</v>
      </c>
      <c r="C9" s="137">
        <v>2E-3</v>
      </c>
      <c r="D9" s="44">
        <v>1539</v>
      </c>
      <c r="E9" s="153">
        <v>1539</v>
      </c>
      <c r="F9" s="20">
        <v>1539</v>
      </c>
      <c r="G9" s="61">
        <f>E9-D9</f>
        <v>0</v>
      </c>
      <c r="H9" s="63">
        <f t="shared" ref="H9" si="4">F9-D9</f>
        <v>0</v>
      </c>
      <c r="I9" s="48" t="s">
        <v>277</v>
      </c>
      <c r="J9" s="39" t="s">
        <v>392</v>
      </c>
      <c r="K9" s="49" t="s">
        <v>392</v>
      </c>
      <c r="L9" s="61">
        <f>J9-I9</f>
        <v>-0.35999999999999943</v>
      </c>
      <c r="M9" s="63">
        <f t="shared" si="3"/>
        <v>-0.35999999999999943</v>
      </c>
      <c r="N9" s="37"/>
    </row>
    <row r="10" spans="1:14" ht="13.9" customHeight="1" x14ac:dyDescent="0.25">
      <c r="A10" s="41" t="s">
        <v>34</v>
      </c>
      <c r="B10" s="91">
        <v>7185</v>
      </c>
      <c r="C10" s="137">
        <v>2E-3</v>
      </c>
      <c r="D10" s="44">
        <v>1539</v>
      </c>
      <c r="E10" s="153">
        <v>1539</v>
      </c>
      <c r="F10" s="20">
        <v>1539</v>
      </c>
      <c r="G10" s="61">
        <f t="shared" ref="G10" si="5">E10-D10</f>
        <v>0</v>
      </c>
      <c r="H10" s="63">
        <f>F10-D10</f>
        <v>0</v>
      </c>
      <c r="I10" s="48" t="s">
        <v>278</v>
      </c>
      <c r="J10" s="39" t="s">
        <v>202</v>
      </c>
      <c r="K10" s="49" t="s">
        <v>202</v>
      </c>
      <c r="L10" s="61">
        <f t="shared" ref="L10:L73" si="6">J10-I10</f>
        <v>-0.26999999999999602</v>
      </c>
      <c r="M10" s="63">
        <f t="shared" si="3"/>
        <v>-0.26999999999999602</v>
      </c>
      <c r="N10" s="37"/>
    </row>
    <row r="11" spans="1:14" ht="13.9" customHeight="1" x14ac:dyDescent="0.25">
      <c r="A11" s="41" t="s">
        <v>34</v>
      </c>
      <c r="B11" s="91">
        <v>7032</v>
      </c>
      <c r="C11" s="137">
        <v>2E-3</v>
      </c>
      <c r="D11" s="181" t="s">
        <v>217</v>
      </c>
      <c r="E11" s="182" t="s">
        <v>251</v>
      </c>
      <c r="F11" s="183" t="s">
        <v>251</v>
      </c>
      <c r="G11" s="64"/>
      <c r="H11" s="65"/>
      <c r="I11" s="50"/>
      <c r="J11" s="40"/>
      <c r="K11" s="51"/>
      <c r="L11" s="64"/>
      <c r="M11" s="65"/>
      <c r="N11" s="37"/>
    </row>
    <row r="12" spans="1:14" ht="13.9" customHeight="1" x14ac:dyDescent="0.25">
      <c r="A12" s="41" t="s">
        <v>34</v>
      </c>
      <c r="B12" s="91">
        <v>6863.3</v>
      </c>
      <c r="C12" s="137">
        <v>2E-3</v>
      </c>
      <c r="D12" s="44">
        <v>1539</v>
      </c>
      <c r="E12" s="153">
        <v>1539</v>
      </c>
      <c r="F12" s="20">
        <v>1539</v>
      </c>
      <c r="G12" s="61">
        <f t="shared" ref="G12:G17" si="7">E12-D12</f>
        <v>0</v>
      </c>
      <c r="H12" s="63">
        <f t="shared" ref="H12:H16" si="8">F12-D12</f>
        <v>0</v>
      </c>
      <c r="I12" s="48" t="s">
        <v>279</v>
      </c>
      <c r="J12" s="39" t="s">
        <v>280</v>
      </c>
      <c r="K12" s="49" t="s">
        <v>280</v>
      </c>
      <c r="L12" s="61">
        <f t="shared" si="6"/>
        <v>-0.29000000000000625</v>
      </c>
      <c r="M12" s="63">
        <f t="shared" si="3"/>
        <v>-0.29000000000000625</v>
      </c>
      <c r="N12" s="37"/>
    </row>
    <row r="13" spans="1:14" ht="13.9" customHeight="1" x14ac:dyDescent="0.25">
      <c r="A13" s="41" t="s">
        <v>34</v>
      </c>
      <c r="B13" s="91">
        <v>6832</v>
      </c>
      <c r="C13" s="137">
        <v>2E-3</v>
      </c>
      <c r="D13" s="44">
        <v>1598</v>
      </c>
      <c r="E13" s="153">
        <v>1527</v>
      </c>
      <c r="F13" s="20">
        <v>1527</v>
      </c>
      <c r="G13" s="61">
        <f t="shared" si="7"/>
        <v>-71</v>
      </c>
      <c r="H13" s="63">
        <f t="shared" si="8"/>
        <v>-71</v>
      </c>
      <c r="I13" s="48" t="s">
        <v>280</v>
      </c>
      <c r="J13" s="39" t="s">
        <v>393</v>
      </c>
      <c r="K13" s="49" t="s">
        <v>393</v>
      </c>
      <c r="L13" s="61">
        <f t="shared" si="6"/>
        <v>-0.29999999999999716</v>
      </c>
      <c r="M13" s="63">
        <f t="shared" si="3"/>
        <v>-0.29999999999999716</v>
      </c>
      <c r="N13" s="37"/>
    </row>
    <row r="14" spans="1:14" ht="13.9" customHeight="1" x14ac:dyDescent="0.25">
      <c r="A14" s="41" t="s">
        <v>34</v>
      </c>
      <c r="B14" s="91">
        <v>6325</v>
      </c>
      <c r="C14" s="137">
        <v>2E-3</v>
      </c>
      <c r="D14" s="44">
        <v>1696</v>
      </c>
      <c r="E14" s="153">
        <v>1510</v>
      </c>
      <c r="F14" s="20">
        <v>1510</v>
      </c>
      <c r="G14" s="61">
        <f t="shared" si="7"/>
        <v>-186</v>
      </c>
      <c r="H14" s="63">
        <f>F14-D14</f>
        <v>-186</v>
      </c>
      <c r="I14" s="48" t="s">
        <v>281</v>
      </c>
      <c r="J14" s="39" t="s">
        <v>394</v>
      </c>
      <c r="K14" s="49" t="s">
        <v>394</v>
      </c>
      <c r="L14" s="61">
        <f t="shared" si="6"/>
        <v>-0.22999999999998977</v>
      </c>
      <c r="M14" s="63">
        <f t="shared" si="3"/>
        <v>-0.22999999999998977</v>
      </c>
      <c r="N14" s="37"/>
    </row>
    <row r="15" spans="1:14" ht="13.9" customHeight="1" x14ac:dyDescent="0.25">
      <c r="A15" s="41" t="s">
        <v>34</v>
      </c>
      <c r="B15" s="91">
        <v>5487</v>
      </c>
      <c r="C15" s="137">
        <v>2E-3</v>
      </c>
      <c r="D15" s="44">
        <v>1749</v>
      </c>
      <c r="E15" s="153">
        <v>1501</v>
      </c>
      <c r="F15" s="20">
        <v>1501</v>
      </c>
      <c r="G15" s="61">
        <f>E15-D15</f>
        <v>-248</v>
      </c>
      <c r="H15" s="63">
        <f t="shared" si="8"/>
        <v>-248</v>
      </c>
      <c r="I15" s="48" t="s">
        <v>282</v>
      </c>
      <c r="J15" s="39" t="s">
        <v>395</v>
      </c>
      <c r="K15" s="49" t="s">
        <v>395</v>
      </c>
      <c r="L15" s="61">
        <f t="shared" si="6"/>
        <v>-0.18999999999999773</v>
      </c>
      <c r="M15" s="63">
        <f t="shared" si="3"/>
        <v>-0.18999999999999773</v>
      </c>
      <c r="N15" s="37"/>
    </row>
    <row r="16" spans="1:14" ht="13.9" customHeight="1" x14ac:dyDescent="0.25">
      <c r="A16" s="41" t="s">
        <v>34</v>
      </c>
      <c r="B16" s="91">
        <v>5053</v>
      </c>
      <c r="C16" s="137">
        <v>2E-3</v>
      </c>
      <c r="D16" s="44">
        <v>1792</v>
      </c>
      <c r="E16" s="153">
        <v>1493</v>
      </c>
      <c r="F16" s="20">
        <v>1493</v>
      </c>
      <c r="G16" s="61">
        <f t="shared" si="7"/>
        <v>-299</v>
      </c>
      <c r="H16" s="63">
        <f t="shared" si="8"/>
        <v>-299</v>
      </c>
      <c r="I16" s="48" t="s">
        <v>283</v>
      </c>
      <c r="J16" s="39" t="s">
        <v>396</v>
      </c>
      <c r="K16" s="49" t="s">
        <v>396</v>
      </c>
      <c r="L16" s="61">
        <f t="shared" si="6"/>
        <v>-0.19999999999998863</v>
      </c>
      <c r="M16" s="63">
        <f t="shared" si="3"/>
        <v>-0.19999999999998863</v>
      </c>
      <c r="N16" s="37"/>
    </row>
    <row r="17" spans="1:14" ht="13.9" customHeight="1" x14ac:dyDescent="0.25">
      <c r="A17" s="41" t="s">
        <v>34</v>
      </c>
      <c r="B17" s="91">
        <v>4956.5</v>
      </c>
      <c r="C17" s="137">
        <v>2E-3</v>
      </c>
      <c r="D17" s="44">
        <v>1792</v>
      </c>
      <c r="E17" s="153">
        <v>1493</v>
      </c>
      <c r="F17" s="20">
        <v>1493</v>
      </c>
      <c r="G17" s="61">
        <f t="shared" si="7"/>
        <v>-299</v>
      </c>
      <c r="H17" s="63">
        <f>F17-D17</f>
        <v>-299</v>
      </c>
      <c r="I17" s="48" t="s">
        <v>284</v>
      </c>
      <c r="J17" s="39" t="s">
        <v>397</v>
      </c>
      <c r="K17" s="49" t="s">
        <v>397</v>
      </c>
      <c r="L17" s="61">
        <f t="shared" si="6"/>
        <v>-0.13000000000000966</v>
      </c>
      <c r="M17" s="63">
        <f t="shared" si="3"/>
        <v>-0.13000000000000966</v>
      </c>
      <c r="N17" s="37"/>
    </row>
    <row r="18" spans="1:14" ht="13.9" customHeight="1" x14ac:dyDescent="0.25">
      <c r="A18" s="41" t="s">
        <v>34</v>
      </c>
      <c r="B18" s="91">
        <v>4934</v>
      </c>
      <c r="C18" s="137">
        <v>2E-3</v>
      </c>
      <c r="D18" s="181" t="s">
        <v>218</v>
      </c>
      <c r="E18" s="182" t="s">
        <v>252</v>
      </c>
      <c r="F18" s="183" t="s">
        <v>252</v>
      </c>
      <c r="G18" s="64"/>
      <c r="H18" s="65"/>
      <c r="I18" s="50"/>
      <c r="J18" s="40"/>
      <c r="K18" s="51"/>
      <c r="L18" s="64"/>
      <c r="M18" s="65"/>
      <c r="N18" s="37"/>
    </row>
    <row r="19" spans="1:14" ht="13.9" customHeight="1" x14ac:dyDescent="0.25">
      <c r="A19" s="41" t="s">
        <v>34</v>
      </c>
      <c r="B19" s="91">
        <v>4911.5</v>
      </c>
      <c r="C19" s="137">
        <v>2E-3</v>
      </c>
      <c r="D19" s="44">
        <v>1792</v>
      </c>
      <c r="E19" s="153">
        <v>1493</v>
      </c>
      <c r="F19" s="20">
        <v>1493</v>
      </c>
      <c r="G19" s="61">
        <f t="shared" ref="G19:G22" si="9">E19-D19</f>
        <v>-299</v>
      </c>
      <c r="H19" s="63">
        <f t="shared" ref="H19:H22" si="10">F19-D19</f>
        <v>-299</v>
      </c>
      <c r="I19" s="48" t="s">
        <v>285</v>
      </c>
      <c r="J19" s="39" t="s">
        <v>398</v>
      </c>
      <c r="K19" s="49" t="s">
        <v>398</v>
      </c>
      <c r="L19" s="61">
        <f t="shared" si="6"/>
        <v>-0.26000000000000512</v>
      </c>
      <c r="M19" s="63">
        <f t="shared" si="3"/>
        <v>-0.26000000000000512</v>
      </c>
      <c r="N19" s="37"/>
    </row>
    <row r="20" spans="1:14" ht="13.9" customHeight="1" x14ac:dyDescent="0.25">
      <c r="A20" s="41" t="s">
        <v>34</v>
      </c>
      <c r="B20" s="91">
        <v>4854</v>
      </c>
      <c r="C20" s="137">
        <v>2E-3</v>
      </c>
      <c r="D20" s="44">
        <v>1792</v>
      </c>
      <c r="E20" s="153">
        <v>1493</v>
      </c>
      <c r="F20" s="20">
        <v>1493</v>
      </c>
      <c r="G20" s="61">
        <f t="shared" si="9"/>
        <v>-299</v>
      </c>
      <c r="H20" s="63">
        <f t="shared" si="10"/>
        <v>-299</v>
      </c>
      <c r="I20" s="48" t="s">
        <v>286</v>
      </c>
      <c r="J20" s="39" t="s">
        <v>399</v>
      </c>
      <c r="K20" s="49" t="s">
        <v>399</v>
      </c>
      <c r="L20" s="61">
        <f t="shared" si="6"/>
        <v>-0.27000000000001023</v>
      </c>
      <c r="M20" s="63">
        <f t="shared" si="3"/>
        <v>-0.27000000000001023</v>
      </c>
      <c r="N20" s="37"/>
    </row>
    <row r="21" spans="1:14" ht="13.9" customHeight="1" x14ac:dyDescent="0.25">
      <c r="A21" s="41" t="s">
        <v>34</v>
      </c>
      <c r="B21" s="91">
        <v>4776</v>
      </c>
      <c r="C21" s="137">
        <v>2E-3</v>
      </c>
      <c r="D21" s="44">
        <v>1792</v>
      </c>
      <c r="E21" s="153">
        <v>1493</v>
      </c>
      <c r="F21" s="20">
        <v>1493</v>
      </c>
      <c r="G21" s="61">
        <f t="shared" si="9"/>
        <v>-299</v>
      </c>
      <c r="H21" s="63">
        <f t="shared" si="10"/>
        <v>-299</v>
      </c>
      <c r="I21" s="48" t="s">
        <v>287</v>
      </c>
      <c r="J21" s="39" t="s">
        <v>400</v>
      </c>
      <c r="K21" s="49" t="s">
        <v>400</v>
      </c>
      <c r="L21" s="61">
        <f t="shared" si="6"/>
        <v>-0.28000000000000114</v>
      </c>
      <c r="M21" s="63">
        <f t="shared" si="3"/>
        <v>-0.28000000000000114</v>
      </c>
      <c r="N21" s="37"/>
    </row>
    <row r="22" spans="1:14" ht="13.9" customHeight="1" x14ac:dyDescent="0.25">
      <c r="A22" s="41" t="s">
        <v>34</v>
      </c>
      <c r="B22" s="91">
        <v>4702</v>
      </c>
      <c r="C22" s="137">
        <v>2E-3</v>
      </c>
      <c r="D22" s="44">
        <v>1799</v>
      </c>
      <c r="E22" s="153">
        <v>1492</v>
      </c>
      <c r="F22" s="20">
        <v>1492</v>
      </c>
      <c r="G22" s="61">
        <f t="shared" si="9"/>
        <v>-307</v>
      </c>
      <c r="H22" s="63">
        <f t="shared" si="10"/>
        <v>-307</v>
      </c>
      <c r="I22" s="48" t="s">
        <v>288</v>
      </c>
      <c r="J22" s="39" t="s">
        <v>204</v>
      </c>
      <c r="K22" s="49" t="s">
        <v>204</v>
      </c>
      <c r="L22" s="61">
        <f t="shared" si="6"/>
        <v>-0.28000000000000114</v>
      </c>
      <c r="M22" s="63">
        <f t="shared" si="3"/>
        <v>-0.28000000000000114</v>
      </c>
      <c r="N22" s="37"/>
    </row>
    <row r="23" spans="1:14" ht="13.9" customHeight="1" x14ac:dyDescent="0.25">
      <c r="A23" s="41" t="s">
        <v>34</v>
      </c>
      <c r="B23" s="91">
        <v>4676</v>
      </c>
      <c r="C23" s="137">
        <v>2E-3</v>
      </c>
      <c r="D23" s="181" t="s">
        <v>219</v>
      </c>
      <c r="E23" s="182" t="s">
        <v>251</v>
      </c>
      <c r="F23" s="183" t="s">
        <v>251</v>
      </c>
      <c r="G23" s="64"/>
      <c r="H23" s="65"/>
      <c r="I23" s="50"/>
      <c r="J23" s="40"/>
      <c r="K23" s="51"/>
      <c r="L23" s="64"/>
      <c r="M23" s="65"/>
      <c r="N23" s="37"/>
    </row>
    <row r="24" spans="1:14" ht="13.9" customHeight="1" x14ac:dyDescent="0.25">
      <c r="A24" s="41" t="s">
        <v>34</v>
      </c>
      <c r="B24" s="91">
        <v>4650.1000000000004</v>
      </c>
      <c r="C24" s="137">
        <v>2E-3</v>
      </c>
      <c r="D24" s="44">
        <v>1799</v>
      </c>
      <c r="E24" s="153">
        <v>1492</v>
      </c>
      <c r="F24" s="20">
        <v>1492</v>
      </c>
      <c r="G24" s="61">
        <f t="shared" ref="G24:G30" si="11">E24-D24</f>
        <v>-307</v>
      </c>
      <c r="H24" s="63">
        <f t="shared" ref="H24:H30" si="12">F24-D24</f>
        <v>-307</v>
      </c>
      <c r="I24" s="48" t="s">
        <v>289</v>
      </c>
      <c r="J24" s="39" t="s">
        <v>212</v>
      </c>
      <c r="K24" s="49" t="s">
        <v>212</v>
      </c>
      <c r="L24" s="61">
        <f t="shared" si="6"/>
        <v>-0.28000000000000114</v>
      </c>
      <c r="M24" s="63">
        <f t="shared" si="3"/>
        <v>-0.28000000000000114</v>
      </c>
      <c r="N24" s="37"/>
    </row>
    <row r="25" spans="1:14" ht="13.9" customHeight="1" x14ac:dyDescent="0.25">
      <c r="A25" s="41" t="s">
        <v>34</v>
      </c>
      <c r="B25" s="91">
        <v>4634</v>
      </c>
      <c r="C25" s="137">
        <v>2E-3</v>
      </c>
      <c r="D25" s="44">
        <v>1799</v>
      </c>
      <c r="E25" s="153">
        <v>1492</v>
      </c>
      <c r="F25" s="20">
        <v>1492</v>
      </c>
      <c r="G25" s="61">
        <f t="shared" si="11"/>
        <v>-307</v>
      </c>
      <c r="H25" s="63">
        <f t="shared" si="12"/>
        <v>-307</v>
      </c>
      <c r="I25" s="48" t="s">
        <v>290</v>
      </c>
      <c r="J25" s="39" t="s">
        <v>401</v>
      </c>
      <c r="K25" s="49" t="s">
        <v>401</v>
      </c>
      <c r="L25" s="61">
        <f t="shared" si="6"/>
        <v>-0.28000000000000114</v>
      </c>
      <c r="M25" s="63">
        <f t="shared" si="3"/>
        <v>-0.28000000000000114</v>
      </c>
      <c r="N25" s="37"/>
    </row>
    <row r="26" spans="1:14" ht="13.9" customHeight="1" x14ac:dyDescent="0.25">
      <c r="A26" s="41" t="s">
        <v>34</v>
      </c>
      <c r="B26" s="91">
        <v>4095</v>
      </c>
      <c r="C26" s="137">
        <v>2E-3</v>
      </c>
      <c r="D26" s="44">
        <v>1889</v>
      </c>
      <c r="E26" s="153">
        <v>1580</v>
      </c>
      <c r="F26" s="20">
        <v>1580</v>
      </c>
      <c r="G26" s="61">
        <f t="shared" si="11"/>
        <v>-309</v>
      </c>
      <c r="H26" s="63">
        <f t="shared" si="12"/>
        <v>-309</v>
      </c>
      <c r="I26" s="48" t="s">
        <v>291</v>
      </c>
      <c r="J26" s="39" t="s">
        <v>206</v>
      </c>
      <c r="K26" s="49" t="s">
        <v>404</v>
      </c>
      <c r="L26" s="61">
        <f t="shared" si="6"/>
        <v>-0.26000000000000512</v>
      </c>
      <c r="M26" s="63">
        <f t="shared" si="3"/>
        <v>-0.25</v>
      </c>
      <c r="N26" s="37"/>
    </row>
    <row r="27" spans="1:14" ht="13.9" customHeight="1" x14ac:dyDescent="0.25">
      <c r="A27" s="41" t="s">
        <v>34</v>
      </c>
      <c r="B27" s="91">
        <v>2854</v>
      </c>
      <c r="C27" s="137">
        <v>2E-3</v>
      </c>
      <c r="D27" s="44">
        <v>2106</v>
      </c>
      <c r="E27" s="153">
        <v>1796</v>
      </c>
      <c r="F27" s="20">
        <v>1797</v>
      </c>
      <c r="G27" s="61">
        <f t="shared" si="11"/>
        <v>-310</v>
      </c>
      <c r="H27" s="63">
        <f t="shared" si="12"/>
        <v>-309</v>
      </c>
      <c r="I27" s="48" t="s">
        <v>292</v>
      </c>
      <c r="J27" s="39" t="s">
        <v>402</v>
      </c>
      <c r="K27" s="49" t="s">
        <v>405</v>
      </c>
      <c r="L27" s="61">
        <f t="shared" si="6"/>
        <v>-0.18000000000000682</v>
      </c>
      <c r="M27" s="63">
        <f t="shared" si="3"/>
        <v>-0.17000000000000171</v>
      </c>
      <c r="N27" s="37"/>
    </row>
    <row r="28" spans="1:14" ht="13.9" customHeight="1" x14ac:dyDescent="0.25">
      <c r="A28" s="41" t="s">
        <v>34</v>
      </c>
      <c r="B28" s="91">
        <v>1977</v>
      </c>
      <c r="C28" s="137">
        <v>2E-3</v>
      </c>
      <c r="D28" s="44">
        <v>2275</v>
      </c>
      <c r="E28" s="153">
        <v>1967</v>
      </c>
      <c r="F28" s="20">
        <v>1967</v>
      </c>
      <c r="G28" s="61">
        <f t="shared" si="11"/>
        <v>-308</v>
      </c>
      <c r="H28" s="63">
        <f t="shared" si="12"/>
        <v>-308</v>
      </c>
      <c r="I28" s="48" t="s">
        <v>176</v>
      </c>
      <c r="J28" s="39" t="s">
        <v>368</v>
      </c>
      <c r="K28" s="49" t="s">
        <v>406</v>
      </c>
      <c r="L28" s="61">
        <f t="shared" si="6"/>
        <v>-0.15000000000000568</v>
      </c>
      <c r="M28" s="63">
        <f t="shared" si="3"/>
        <v>-0.14000000000000057</v>
      </c>
      <c r="N28" s="37"/>
    </row>
    <row r="29" spans="1:14" x14ac:dyDescent="0.25">
      <c r="A29" s="41" t="s">
        <v>34</v>
      </c>
      <c r="B29" s="91">
        <v>1212</v>
      </c>
      <c r="C29" s="137">
        <v>2E-3</v>
      </c>
      <c r="D29" s="44">
        <v>2454</v>
      </c>
      <c r="E29" s="153">
        <v>2150</v>
      </c>
      <c r="F29" s="20">
        <v>2150</v>
      </c>
      <c r="G29" s="61">
        <f t="shared" si="11"/>
        <v>-304</v>
      </c>
      <c r="H29" s="63">
        <f t="shared" si="12"/>
        <v>-304</v>
      </c>
      <c r="I29" s="48" t="s">
        <v>293</v>
      </c>
      <c r="J29" s="39" t="s">
        <v>191</v>
      </c>
      <c r="K29" s="49" t="s">
        <v>209</v>
      </c>
      <c r="L29" s="61">
        <f t="shared" si="6"/>
        <v>-0.10999999999999943</v>
      </c>
      <c r="M29" s="63">
        <f>K29-I29</f>
        <v>-0.10000000000000853</v>
      </c>
      <c r="N29" s="37"/>
    </row>
    <row r="30" spans="1:14" x14ac:dyDescent="0.25">
      <c r="A30" s="41" t="s">
        <v>34</v>
      </c>
      <c r="B30" s="91">
        <v>1116</v>
      </c>
      <c r="C30" s="137">
        <v>2E-3</v>
      </c>
      <c r="D30" s="44">
        <v>2454</v>
      </c>
      <c r="E30" s="153">
        <v>2150</v>
      </c>
      <c r="F30" s="20">
        <v>2150</v>
      </c>
      <c r="G30" s="61">
        <f t="shared" si="11"/>
        <v>-304</v>
      </c>
      <c r="H30" s="63">
        <f t="shared" si="12"/>
        <v>-304</v>
      </c>
      <c r="I30" s="48" t="s">
        <v>177</v>
      </c>
      <c r="J30" s="39" t="s">
        <v>175</v>
      </c>
      <c r="K30" s="49" t="s">
        <v>407</v>
      </c>
      <c r="L30" s="61">
        <f t="shared" si="6"/>
        <v>-0.10999999999999943</v>
      </c>
      <c r="M30" s="63">
        <f t="shared" si="3"/>
        <v>-0.10000000000000853</v>
      </c>
      <c r="N30" s="37"/>
    </row>
    <row r="31" spans="1:14" x14ac:dyDescent="0.25">
      <c r="A31" s="41" t="s">
        <v>34</v>
      </c>
      <c r="B31" s="91">
        <v>1082</v>
      </c>
      <c r="C31" s="137">
        <v>2E-3</v>
      </c>
      <c r="D31" s="181" t="s">
        <v>220</v>
      </c>
      <c r="E31" s="182" t="s">
        <v>251</v>
      </c>
      <c r="F31" s="183" t="s">
        <v>251</v>
      </c>
      <c r="G31" s="64"/>
      <c r="H31" s="65"/>
      <c r="I31" s="50"/>
      <c r="J31" s="40"/>
      <c r="K31" s="51"/>
      <c r="L31" s="64"/>
      <c r="M31" s="65"/>
      <c r="N31" s="37"/>
    </row>
    <row r="32" spans="1:14" x14ac:dyDescent="0.25">
      <c r="A32" s="41" t="s">
        <v>34</v>
      </c>
      <c r="B32" s="91">
        <v>1048</v>
      </c>
      <c r="C32" s="137">
        <v>2E-3</v>
      </c>
      <c r="D32" s="44">
        <v>2454</v>
      </c>
      <c r="E32" s="153">
        <v>2150</v>
      </c>
      <c r="F32" s="20">
        <v>2150</v>
      </c>
      <c r="G32" s="61">
        <f t="shared" ref="G32:G36" si="13">E32-D32</f>
        <v>-304</v>
      </c>
      <c r="H32" s="63">
        <f t="shared" ref="H32:H36" si="14">F32-D32</f>
        <v>-304</v>
      </c>
      <c r="I32" s="48" t="s">
        <v>294</v>
      </c>
      <c r="J32" s="39" t="s">
        <v>116</v>
      </c>
      <c r="K32" s="49" t="s">
        <v>40</v>
      </c>
      <c r="L32" s="61">
        <f t="shared" si="6"/>
        <v>-7.9999999999998295E-2</v>
      </c>
      <c r="M32" s="63">
        <f t="shared" si="3"/>
        <v>-7.000000000000739E-2</v>
      </c>
      <c r="N32" s="37"/>
    </row>
    <row r="33" spans="1:14" x14ac:dyDescent="0.25">
      <c r="A33" s="41" t="s">
        <v>34</v>
      </c>
      <c r="B33" s="91">
        <v>1024</v>
      </c>
      <c r="C33" s="137">
        <v>2E-3</v>
      </c>
      <c r="D33" s="44">
        <v>2454</v>
      </c>
      <c r="E33" s="153">
        <v>2150</v>
      </c>
      <c r="F33" s="20">
        <v>2150</v>
      </c>
      <c r="G33" s="61">
        <f t="shared" si="13"/>
        <v>-304</v>
      </c>
      <c r="H33" s="63">
        <f t="shared" si="14"/>
        <v>-304</v>
      </c>
      <c r="I33" s="48" t="s">
        <v>294</v>
      </c>
      <c r="J33" s="39" t="s">
        <v>40</v>
      </c>
      <c r="K33" s="49" t="s">
        <v>143</v>
      </c>
      <c r="L33" s="61">
        <f t="shared" si="6"/>
        <v>-7.000000000000739E-2</v>
      </c>
      <c r="M33" s="63">
        <f t="shared" si="3"/>
        <v>-6.0000000000002274E-2</v>
      </c>
      <c r="N33" s="37"/>
    </row>
    <row r="34" spans="1:14" x14ac:dyDescent="0.25">
      <c r="A34" s="41" t="s">
        <v>34</v>
      </c>
      <c r="B34" s="91">
        <v>731</v>
      </c>
      <c r="C34" s="137">
        <v>2E-3</v>
      </c>
      <c r="D34" s="44">
        <v>2584</v>
      </c>
      <c r="E34" s="153">
        <v>2284</v>
      </c>
      <c r="F34" s="20">
        <v>2285</v>
      </c>
      <c r="G34" s="61">
        <f t="shared" si="13"/>
        <v>-300</v>
      </c>
      <c r="H34" s="63">
        <f t="shared" si="14"/>
        <v>-299</v>
      </c>
      <c r="I34" s="48" t="s">
        <v>213</v>
      </c>
      <c r="J34" s="39" t="s">
        <v>295</v>
      </c>
      <c r="K34" s="49" t="s">
        <v>408</v>
      </c>
      <c r="L34" s="61">
        <f t="shared" si="6"/>
        <v>-5.9999999999988063E-2</v>
      </c>
      <c r="M34" s="63">
        <f t="shared" si="3"/>
        <v>-4.9999999999997158E-2</v>
      </c>
      <c r="N34" s="37"/>
    </row>
    <row r="35" spans="1:14" x14ac:dyDescent="0.25">
      <c r="A35" s="41" t="s">
        <v>34</v>
      </c>
      <c r="B35" s="91">
        <v>527.70000000000005</v>
      </c>
      <c r="C35" s="137">
        <v>2E-3</v>
      </c>
      <c r="D35" s="44">
        <v>2660</v>
      </c>
      <c r="E35" s="153">
        <v>2364</v>
      </c>
      <c r="F35" s="20">
        <v>2365</v>
      </c>
      <c r="G35" s="61">
        <f t="shared" si="13"/>
        <v>-296</v>
      </c>
      <c r="H35" s="63">
        <f t="shared" si="14"/>
        <v>-295</v>
      </c>
      <c r="I35" s="48" t="s">
        <v>295</v>
      </c>
      <c r="J35" s="39" t="s">
        <v>210</v>
      </c>
      <c r="K35" s="49" t="s">
        <v>214</v>
      </c>
      <c r="L35" s="61">
        <f t="shared" si="6"/>
        <v>-6.0000000000002274E-2</v>
      </c>
      <c r="M35" s="63">
        <f t="shared" si="3"/>
        <v>-4.0000000000006253E-2</v>
      </c>
      <c r="N35" s="37"/>
    </row>
    <row r="36" spans="1:14" x14ac:dyDescent="0.25">
      <c r="A36" s="41" t="s">
        <v>34</v>
      </c>
      <c r="B36" s="91">
        <v>196.3</v>
      </c>
      <c r="C36" s="137">
        <v>2E-3</v>
      </c>
      <c r="D36" s="44">
        <v>2660</v>
      </c>
      <c r="E36" s="153">
        <v>2364</v>
      </c>
      <c r="F36" s="20">
        <v>2365</v>
      </c>
      <c r="G36" s="61">
        <f t="shared" si="13"/>
        <v>-296</v>
      </c>
      <c r="H36" s="63">
        <f t="shared" si="14"/>
        <v>-295</v>
      </c>
      <c r="I36" s="48" t="s">
        <v>210</v>
      </c>
      <c r="J36" s="39" t="s">
        <v>403</v>
      </c>
      <c r="K36" s="49" t="s">
        <v>409</v>
      </c>
      <c r="L36" s="61">
        <f t="shared" si="6"/>
        <v>-4.9999999999997158E-2</v>
      </c>
      <c r="M36" s="63">
        <f t="shared" si="3"/>
        <v>-3.0000000000001137E-2</v>
      </c>
      <c r="N36" s="37"/>
    </row>
    <row r="37" spans="1:14" x14ac:dyDescent="0.25">
      <c r="A37" s="41" t="s">
        <v>34</v>
      </c>
      <c r="B37" s="91">
        <v>160</v>
      </c>
      <c r="C37" s="137">
        <v>2E-3</v>
      </c>
      <c r="D37" s="181" t="s">
        <v>221</v>
      </c>
      <c r="E37" s="182" t="s">
        <v>253</v>
      </c>
      <c r="F37" s="183" t="s">
        <v>253</v>
      </c>
      <c r="G37" s="64"/>
      <c r="H37" s="65"/>
      <c r="I37" s="50"/>
      <c r="J37" s="40"/>
      <c r="K37" s="51"/>
      <c r="L37" s="64"/>
      <c r="M37" s="65"/>
      <c r="N37" s="37"/>
    </row>
    <row r="38" spans="1:14" x14ac:dyDescent="0.25">
      <c r="A38" s="41" t="s">
        <v>34</v>
      </c>
      <c r="B38" s="91">
        <v>146.9</v>
      </c>
      <c r="C38" s="137">
        <v>2E-3</v>
      </c>
      <c r="D38" s="44">
        <v>2660</v>
      </c>
      <c r="E38" s="153">
        <v>2364</v>
      </c>
      <c r="F38" s="20">
        <v>2365</v>
      </c>
      <c r="G38" s="61">
        <f t="shared" ref="G38:G45" si="15">E38-D38</f>
        <v>-296</v>
      </c>
      <c r="H38" s="63">
        <f t="shared" ref="H38:H45" si="16">F38-D38</f>
        <v>-295</v>
      </c>
      <c r="I38" s="48" t="s">
        <v>215</v>
      </c>
      <c r="J38" s="39" t="s">
        <v>245</v>
      </c>
      <c r="K38" s="49" t="s">
        <v>257</v>
      </c>
      <c r="L38" s="61">
        <f t="shared" si="6"/>
        <v>-4.9999999999997158E-2</v>
      </c>
      <c r="M38" s="63">
        <f t="shared" si="3"/>
        <v>-3.0000000000001137E-2</v>
      </c>
      <c r="N38" s="37"/>
    </row>
    <row r="39" spans="1:14" x14ac:dyDescent="0.25">
      <c r="A39" s="8" t="s">
        <v>4</v>
      </c>
      <c r="B39" s="15" t="s">
        <v>5</v>
      </c>
      <c r="C39" s="137">
        <v>2E-3</v>
      </c>
      <c r="D39" s="8">
        <v>8528</v>
      </c>
      <c r="E39" s="28">
        <v>8528</v>
      </c>
      <c r="F39" s="157">
        <v>8528</v>
      </c>
      <c r="G39" s="61">
        <f t="shared" si="15"/>
        <v>0</v>
      </c>
      <c r="H39" s="63">
        <f t="shared" si="16"/>
        <v>0</v>
      </c>
      <c r="I39" s="52">
        <v>106.3</v>
      </c>
      <c r="J39" s="15">
        <v>106.27</v>
      </c>
      <c r="K39" s="53">
        <v>106.27</v>
      </c>
      <c r="L39" s="61">
        <f t="shared" si="6"/>
        <v>-3.0000000000001137E-2</v>
      </c>
      <c r="M39" s="63">
        <f t="shared" si="3"/>
        <v>-3.0000000000001137E-2</v>
      </c>
      <c r="N39" s="9" t="str">
        <f t="shared" ref="N39:N83" si="17">B39</f>
        <v>105083.*</v>
      </c>
    </row>
    <row r="40" spans="1:14" x14ac:dyDescent="0.25">
      <c r="A40" s="8" t="s">
        <v>4</v>
      </c>
      <c r="B40" s="15" t="s">
        <v>6</v>
      </c>
      <c r="C40" s="137">
        <v>2E-3</v>
      </c>
      <c r="D40" s="8">
        <v>8573</v>
      </c>
      <c r="E40" s="28">
        <v>8573</v>
      </c>
      <c r="F40" s="157">
        <v>8573</v>
      </c>
      <c r="G40" s="61">
        <f t="shared" si="15"/>
        <v>0</v>
      </c>
      <c r="H40" s="63">
        <f t="shared" si="16"/>
        <v>0</v>
      </c>
      <c r="I40" s="52">
        <v>106.2</v>
      </c>
      <c r="J40" s="15">
        <v>106.16</v>
      </c>
      <c r="K40" s="53">
        <v>106.17</v>
      </c>
      <c r="L40" s="61">
        <f t="shared" si="6"/>
        <v>-4.0000000000006253E-2</v>
      </c>
      <c r="M40" s="63">
        <f t="shared" si="3"/>
        <v>-3.0000000000001137E-2</v>
      </c>
      <c r="N40" s="9" t="str">
        <f t="shared" si="17"/>
        <v>104805.*</v>
      </c>
    </row>
    <row r="41" spans="1:14" x14ac:dyDescent="0.25">
      <c r="A41" s="8" t="s">
        <v>7</v>
      </c>
      <c r="B41" s="15">
        <v>104527</v>
      </c>
      <c r="C41" s="137">
        <v>2E-3</v>
      </c>
      <c r="D41" s="8">
        <v>9231</v>
      </c>
      <c r="E41" s="28">
        <v>9183</v>
      </c>
      <c r="F41" s="157">
        <v>9194</v>
      </c>
      <c r="G41" s="61">
        <f t="shared" si="15"/>
        <v>-48</v>
      </c>
      <c r="H41" s="63">
        <f t="shared" si="16"/>
        <v>-37</v>
      </c>
      <c r="I41" s="52">
        <v>105.74</v>
      </c>
      <c r="J41" s="15">
        <v>105.7</v>
      </c>
      <c r="K41" s="53">
        <v>105.71</v>
      </c>
      <c r="L41" s="61">
        <f t="shared" si="6"/>
        <v>-3.9999999999992042E-2</v>
      </c>
      <c r="M41" s="63">
        <f t="shared" si="3"/>
        <v>-3.0000000000001137E-2</v>
      </c>
      <c r="N41" s="9">
        <f t="shared" si="17"/>
        <v>104527</v>
      </c>
    </row>
    <row r="42" spans="1:14" x14ac:dyDescent="0.25">
      <c r="A42" s="8" t="s">
        <v>7</v>
      </c>
      <c r="B42" s="15">
        <v>103364</v>
      </c>
      <c r="C42" s="137">
        <v>2E-3</v>
      </c>
      <c r="D42" s="8">
        <v>9690</v>
      </c>
      <c r="E42" s="28">
        <v>9594</v>
      </c>
      <c r="F42" s="157">
        <v>9617</v>
      </c>
      <c r="G42" s="61">
        <f t="shared" si="15"/>
        <v>-96</v>
      </c>
      <c r="H42" s="63">
        <f t="shared" si="16"/>
        <v>-73</v>
      </c>
      <c r="I42" s="52">
        <v>105.18</v>
      </c>
      <c r="J42" s="15">
        <v>105.14</v>
      </c>
      <c r="K42" s="53">
        <v>105.15</v>
      </c>
      <c r="L42" s="61">
        <f t="shared" si="6"/>
        <v>-4.0000000000006253E-2</v>
      </c>
      <c r="M42" s="63">
        <f t="shared" si="3"/>
        <v>-3.0000000000001137E-2</v>
      </c>
      <c r="N42" s="9">
        <f t="shared" si="17"/>
        <v>103364</v>
      </c>
    </row>
    <row r="43" spans="1:14" x14ac:dyDescent="0.25">
      <c r="A43" s="8" t="s">
        <v>7</v>
      </c>
      <c r="B43" s="15">
        <v>102317</v>
      </c>
      <c r="C43" s="137">
        <v>2E-3</v>
      </c>
      <c r="D43" s="8">
        <v>10098</v>
      </c>
      <c r="E43" s="28">
        <v>9958</v>
      </c>
      <c r="F43" s="157">
        <v>9991</v>
      </c>
      <c r="G43" s="61">
        <f t="shared" si="15"/>
        <v>-140</v>
      </c>
      <c r="H43" s="63">
        <f t="shared" si="16"/>
        <v>-107</v>
      </c>
      <c r="I43" s="52">
        <v>104.66</v>
      </c>
      <c r="J43" s="15">
        <v>104.6</v>
      </c>
      <c r="K43" s="53">
        <v>104.61</v>
      </c>
      <c r="L43" s="61">
        <f t="shared" si="6"/>
        <v>-6.0000000000002274E-2</v>
      </c>
      <c r="M43" s="63">
        <f t="shared" si="3"/>
        <v>-4.9999999999997158E-2</v>
      </c>
      <c r="N43" s="9">
        <f t="shared" si="17"/>
        <v>102317</v>
      </c>
    </row>
    <row r="44" spans="1:14" x14ac:dyDescent="0.25">
      <c r="A44" s="8" t="s">
        <v>7</v>
      </c>
      <c r="B44" s="15">
        <v>101430</v>
      </c>
      <c r="C44" s="137">
        <v>2E-3</v>
      </c>
      <c r="D44" s="8">
        <v>10147</v>
      </c>
      <c r="E44" s="28">
        <v>10002</v>
      </c>
      <c r="F44" s="157">
        <v>10037</v>
      </c>
      <c r="G44" s="61">
        <f t="shared" si="15"/>
        <v>-145</v>
      </c>
      <c r="H44" s="63">
        <f t="shared" si="16"/>
        <v>-110</v>
      </c>
      <c r="I44" s="52">
        <v>104.08</v>
      </c>
      <c r="J44" s="15">
        <v>104.01</v>
      </c>
      <c r="K44" s="53">
        <v>104.02</v>
      </c>
      <c r="L44" s="61">
        <f t="shared" si="6"/>
        <v>-6.9999999999993179E-2</v>
      </c>
      <c r="M44" s="63">
        <f t="shared" si="3"/>
        <v>-6.0000000000002274E-2</v>
      </c>
      <c r="N44" s="9">
        <f t="shared" si="17"/>
        <v>101430</v>
      </c>
    </row>
    <row r="45" spans="1:14" x14ac:dyDescent="0.25">
      <c r="A45" s="8" t="s">
        <v>7</v>
      </c>
      <c r="B45" s="15">
        <v>101325</v>
      </c>
      <c r="C45" s="137">
        <v>2E-3</v>
      </c>
      <c r="D45" s="8">
        <v>10147</v>
      </c>
      <c r="E45" s="28">
        <v>10002</v>
      </c>
      <c r="F45" s="157">
        <v>10037</v>
      </c>
      <c r="G45" s="61">
        <f t="shared" si="15"/>
        <v>-145</v>
      </c>
      <c r="H45" s="63">
        <f t="shared" si="16"/>
        <v>-110</v>
      </c>
      <c r="I45" s="52">
        <v>104.04</v>
      </c>
      <c r="J45" s="15">
        <v>103.98</v>
      </c>
      <c r="K45" s="53">
        <v>103.99</v>
      </c>
      <c r="L45" s="61">
        <f t="shared" si="6"/>
        <v>-6.0000000000002274E-2</v>
      </c>
      <c r="M45" s="63">
        <f t="shared" si="3"/>
        <v>-5.0000000000011369E-2</v>
      </c>
      <c r="N45" s="9">
        <f t="shared" si="17"/>
        <v>101325</v>
      </c>
    </row>
    <row r="46" spans="1:14" x14ac:dyDescent="0.25">
      <c r="A46" s="8" t="s">
        <v>7</v>
      </c>
      <c r="B46" s="15">
        <v>101296</v>
      </c>
      <c r="C46" s="137">
        <v>2E-3</v>
      </c>
      <c r="D46" s="181" t="s">
        <v>26</v>
      </c>
      <c r="E46" s="182" t="s">
        <v>251</v>
      </c>
      <c r="F46" s="183" t="s">
        <v>251</v>
      </c>
      <c r="G46" s="64"/>
      <c r="H46" s="65"/>
      <c r="I46" s="154"/>
      <c r="J46" s="155"/>
      <c r="K46" s="156"/>
      <c r="L46" s="64"/>
      <c r="M46" s="65"/>
      <c r="N46" s="9">
        <f t="shared" si="17"/>
        <v>101296</v>
      </c>
    </row>
    <row r="47" spans="1:14" x14ac:dyDescent="0.25">
      <c r="A47" s="8" t="s">
        <v>7</v>
      </c>
      <c r="B47" s="15">
        <v>101274</v>
      </c>
      <c r="C47" s="137">
        <v>2E-3</v>
      </c>
      <c r="D47" s="8">
        <v>10147</v>
      </c>
      <c r="E47" s="28">
        <v>10002</v>
      </c>
      <c r="F47" s="157">
        <v>10037</v>
      </c>
      <c r="G47" s="61">
        <f t="shared" ref="G47:G52" si="18">E47-D47</f>
        <v>-145</v>
      </c>
      <c r="H47" s="63">
        <f t="shared" ref="H47:H52" si="19">F47-D47</f>
        <v>-110</v>
      </c>
      <c r="I47" s="52">
        <v>103.84</v>
      </c>
      <c r="J47" s="15">
        <v>103.79</v>
      </c>
      <c r="K47" s="53">
        <v>103.8</v>
      </c>
      <c r="L47" s="61">
        <f t="shared" si="6"/>
        <v>-4.9999999999997158E-2</v>
      </c>
      <c r="M47" s="63">
        <f t="shared" si="3"/>
        <v>-4.0000000000006253E-2</v>
      </c>
      <c r="N47" s="9">
        <f t="shared" si="17"/>
        <v>101274</v>
      </c>
    </row>
    <row r="48" spans="1:14" x14ac:dyDescent="0.25">
      <c r="A48" s="8" t="s">
        <v>7</v>
      </c>
      <c r="B48" s="15">
        <v>101172</v>
      </c>
      <c r="C48" s="137">
        <v>2E-3</v>
      </c>
      <c r="D48" s="8">
        <v>10147</v>
      </c>
      <c r="E48" s="28">
        <v>10002</v>
      </c>
      <c r="F48" s="157">
        <v>10037</v>
      </c>
      <c r="G48" s="61">
        <f t="shared" si="18"/>
        <v>-145</v>
      </c>
      <c r="H48" s="63">
        <f t="shared" si="19"/>
        <v>-110</v>
      </c>
      <c r="I48" s="52">
        <v>103.83</v>
      </c>
      <c r="J48" s="15">
        <v>103.77</v>
      </c>
      <c r="K48" s="53">
        <v>103.78</v>
      </c>
      <c r="L48" s="61">
        <f t="shared" si="6"/>
        <v>-6.0000000000002274E-2</v>
      </c>
      <c r="M48" s="63">
        <f t="shared" si="3"/>
        <v>-4.9999999999997158E-2</v>
      </c>
      <c r="N48" s="9">
        <f t="shared" si="17"/>
        <v>101172</v>
      </c>
    </row>
    <row r="49" spans="1:14" x14ac:dyDescent="0.25">
      <c r="A49" s="8" t="s">
        <v>8</v>
      </c>
      <c r="B49" s="15">
        <v>100723</v>
      </c>
      <c r="C49" s="137">
        <v>2E-3</v>
      </c>
      <c r="D49" s="8">
        <v>10171</v>
      </c>
      <c r="E49" s="28">
        <v>10023</v>
      </c>
      <c r="F49" s="157">
        <v>10059</v>
      </c>
      <c r="G49" s="61">
        <f t="shared" si="18"/>
        <v>-148</v>
      </c>
      <c r="H49" s="63">
        <f t="shared" si="19"/>
        <v>-112</v>
      </c>
      <c r="I49" s="52">
        <v>103.35</v>
      </c>
      <c r="J49" s="15">
        <v>103.29</v>
      </c>
      <c r="K49" s="53">
        <v>103.3</v>
      </c>
      <c r="L49" s="61">
        <f t="shared" si="6"/>
        <v>-5.9999999999988063E-2</v>
      </c>
      <c r="M49" s="63">
        <f t="shared" si="3"/>
        <v>-4.9999999999997158E-2</v>
      </c>
      <c r="N49" s="9">
        <f t="shared" si="17"/>
        <v>100723</v>
      </c>
    </row>
    <row r="50" spans="1:14" x14ac:dyDescent="0.25">
      <c r="A50" s="8" t="s">
        <v>8</v>
      </c>
      <c r="B50" s="15">
        <v>99963</v>
      </c>
      <c r="C50" s="137">
        <v>2E-3</v>
      </c>
      <c r="D50" s="8">
        <v>10171</v>
      </c>
      <c r="E50" s="28">
        <v>10023</v>
      </c>
      <c r="F50" s="157">
        <v>10059</v>
      </c>
      <c r="G50" s="61">
        <f t="shared" si="18"/>
        <v>-148</v>
      </c>
      <c r="H50" s="63">
        <f t="shared" si="19"/>
        <v>-112</v>
      </c>
      <c r="I50" s="52">
        <v>102.82</v>
      </c>
      <c r="J50" s="15">
        <v>102.76</v>
      </c>
      <c r="K50" s="53">
        <v>102.77</v>
      </c>
      <c r="L50" s="61">
        <f t="shared" si="6"/>
        <v>-5.9999999999988063E-2</v>
      </c>
      <c r="M50" s="63">
        <f t="shared" si="3"/>
        <v>-4.9999999999997158E-2</v>
      </c>
      <c r="N50" s="9">
        <f t="shared" si="17"/>
        <v>99963</v>
      </c>
    </row>
    <row r="51" spans="1:14" x14ac:dyDescent="0.25">
      <c r="A51" s="8" t="s">
        <v>8</v>
      </c>
      <c r="B51" s="15">
        <v>99304</v>
      </c>
      <c r="C51" s="137">
        <v>2E-3</v>
      </c>
      <c r="D51" s="8">
        <v>10171</v>
      </c>
      <c r="E51" s="28">
        <v>10023</v>
      </c>
      <c r="F51" s="157">
        <v>10059</v>
      </c>
      <c r="G51" s="61">
        <f t="shared" si="18"/>
        <v>-148</v>
      </c>
      <c r="H51" s="63">
        <f t="shared" si="19"/>
        <v>-112</v>
      </c>
      <c r="I51" s="52">
        <v>102.41</v>
      </c>
      <c r="J51" s="15">
        <v>102.36</v>
      </c>
      <c r="K51" s="53">
        <v>102.37</v>
      </c>
      <c r="L51" s="61">
        <f t="shared" si="6"/>
        <v>-4.9999999999997158E-2</v>
      </c>
      <c r="M51" s="63">
        <f t="shared" si="3"/>
        <v>-3.9999999999992042E-2</v>
      </c>
      <c r="N51" s="9">
        <f t="shared" si="17"/>
        <v>99304</v>
      </c>
    </row>
    <row r="52" spans="1:14" x14ac:dyDescent="0.25">
      <c r="A52" s="8" t="s">
        <v>8</v>
      </c>
      <c r="B52" s="15">
        <v>99202</v>
      </c>
      <c r="C52" s="137">
        <v>2E-3</v>
      </c>
      <c r="D52" s="8">
        <v>10171</v>
      </c>
      <c r="E52" s="28">
        <v>10023</v>
      </c>
      <c r="F52" s="157">
        <v>10059</v>
      </c>
      <c r="G52" s="61">
        <f t="shared" si="18"/>
        <v>-148</v>
      </c>
      <c r="H52" s="63">
        <f t="shared" si="19"/>
        <v>-112</v>
      </c>
      <c r="I52" s="52">
        <v>102.36</v>
      </c>
      <c r="J52" s="15">
        <v>102.31</v>
      </c>
      <c r="K52" s="53">
        <v>102.32</v>
      </c>
      <c r="L52" s="61">
        <f t="shared" si="6"/>
        <v>-4.9999999999997158E-2</v>
      </c>
      <c r="M52" s="63">
        <f t="shared" si="3"/>
        <v>-4.0000000000006253E-2</v>
      </c>
      <c r="N52" s="9">
        <f t="shared" si="17"/>
        <v>99202</v>
      </c>
    </row>
    <row r="53" spans="1:14" x14ac:dyDescent="0.25">
      <c r="A53" s="8" t="s">
        <v>8</v>
      </c>
      <c r="B53" s="15">
        <v>99176</v>
      </c>
      <c r="C53" s="137">
        <v>2E-3</v>
      </c>
      <c r="D53" s="181" t="s">
        <v>27</v>
      </c>
      <c r="E53" s="182" t="s">
        <v>251</v>
      </c>
      <c r="F53" s="183" t="s">
        <v>251</v>
      </c>
      <c r="G53" s="64"/>
      <c r="H53" s="65"/>
      <c r="I53" s="154"/>
      <c r="J53" s="155"/>
      <c r="K53" s="156"/>
      <c r="L53" s="64"/>
      <c r="M53" s="65"/>
      <c r="N53" s="9">
        <f t="shared" si="17"/>
        <v>99176</v>
      </c>
    </row>
    <row r="54" spans="1:14" x14ac:dyDescent="0.25">
      <c r="A54" s="8" t="s">
        <v>8</v>
      </c>
      <c r="B54" s="15">
        <v>99154</v>
      </c>
      <c r="C54" s="137">
        <v>2E-3</v>
      </c>
      <c r="D54" s="8">
        <v>10171</v>
      </c>
      <c r="E54" s="28">
        <v>10023</v>
      </c>
      <c r="F54" s="157">
        <v>10059</v>
      </c>
      <c r="G54" s="61">
        <f t="shared" ref="G54:G58" si="20">E54-D54</f>
        <v>-148</v>
      </c>
      <c r="H54" s="63">
        <f t="shared" ref="H54:H58" si="21">F54-D54</f>
        <v>-112</v>
      </c>
      <c r="I54" s="52">
        <v>102.18</v>
      </c>
      <c r="J54" s="15">
        <v>102.13</v>
      </c>
      <c r="K54" s="53">
        <v>102.14</v>
      </c>
      <c r="L54" s="61">
        <f t="shared" si="6"/>
        <v>-5.0000000000011369E-2</v>
      </c>
      <c r="M54" s="63">
        <f t="shared" si="3"/>
        <v>-4.0000000000006253E-2</v>
      </c>
      <c r="N54" s="9">
        <f t="shared" si="17"/>
        <v>99154</v>
      </c>
    </row>
    <row r="55" spans="1:14" x14ac:dyDescent="0.25">
      <c r="A55" s="8" t="s">
        <v>8</v>
      </c>
      <c r="B55" s="15">
        <v>99044</v>
      </c>
      <c r="C55" s="137">
        <v>2E-3</v>
      </c>
      <c r="D55" s="8">
        <v>10171</v>
      </c>
      <c r="E55" s="28">
        <v>10023</v>
      </c>
      <c r="F55" s="157">
        <v>10059</v>
      </c>
      <c r="G55" s="61">
        <f t="shared" si="20"/>
        <v>-148</v>
      </c>
      <c r="H55" s="63">
        <f t="shared" si="21"/>
        <v>-112</v>
      </c>
      <c r="I55" s="52">
        <v>102.02</v>
      </c>
      <c r="J55" s="15">
        <v>101.96</v>
      </c>
      <c r="K55" s="53">
        <v>101.97</v>
      </c>
      <c r="L55" s="61">
        <f t="shared" si="6"/>
        <v>-6.0000000000002274E-2</v>
      </c>
      <c r="M55" s="63">
        <f t="shared" si="3"/>
        <v>-4.9999999999997158E-2</v>
      </c>
      <c r="N55" s="9">
        <f t="shared" si="17"/>
        <v>99044</v>
      </c>
    </row>
    <row r="56" spans="1:14" x14ac:dyDescent="0.25">
      <c r="A56" s="8" t="s">
        <v>8</v>
      </c>
      <c r="B56" s="15">
        <v>98564</v>
      </c>
      <c r="C56" s="137">
        <v>2E-3</v>
      </c>
      <c r="D56" s="8">
        <v>10864</v>
      </c>
      <c r="E56" s="28">
        <v>10677</v>
      </c>
      <c r="F56" s="157">
        <v>10712</v>
      </c>
      <c r="G56" s="61">
        <f t="shared" si="20"/>
        <v>-187</v>
      </c>
      <c r="H56" s="63">
        <f t="shared" si="21"/>
        <v>-152</v>
      </c>
      <c r="I56" s="52">
        <v>101.73</v>
      </c>
      <c r="J56" s="15">
        <v>101.67</v>
      </c>
      <c r="K56" s="53">
        <v>101.68</v>
      </c>
      <c r="L56" s="61">
        <f t="shared" si="6"/>
        <v>-6.0000000000002274E-2</v>
      </c>
      <c r="M56" s="63">
        <f t="shared" si="3"/>
        <v>-4.9999999999997158E-2</v>
      </c>
      <c r="N56" s="9">
        <f t="shared" si="17"/>
        <v>98564</v>
      </c>
    </row>
    <row r="57" spans="1:14" x14ac:dyDescent="0.25">
      <c r="A57" s="8" t="s">
        <v>8</v>
      </c>
      <c r="B57" s="15">
        <v>97673</v>
      </c>
      <c r="C57" s="137">
        <v>2E-3</v>
      </c>
      <c r="D57" s="8">
        <v>10864</v>
      </c>
      <c r="E57" s="28">
        <v>10677</v>
      </c>
      <c r="F57" s="157">
        <v>10712</v>
      </c>
      <c r="G57" s="61">
        <f t="shared" si="20"/>
        <v>-187</v>
      </c>
      <c r="H57" s="63">
        <f t="shared" si="21"/>
        <v>-152</v>
      </c>
      <c r="I57" s="52">
        <v>101.13</v>
      </c>
      <c r="J57" s="15">
        <v>101.05</v>
      </c>
      <c r="K57" s="53">
        <v>101.06</v>
      </c>
      <c r="L57" s="61">
        <f t="shared" si="6"/>
        <v>-7.9999999999998295E-2</v>
      </c>
      <c r="M57" s="63">
        <f t="shared" si="3"/>
        <v>-6.9999999999993179E-2</v>
      </c>
      <c r="N57" s="9">
        <f t="shared" si="17"/>
        <v>97673</v>
      </c>
    </row>
    <row r="58" spans="1:14" x14ac:dyDescent="0.25">
      <c r="A58" s="8" t="s">
        <v>8</v>
      </c>
      <c r="B58" s="15">
        <v>97571</v>
      </c>
      <c r="C58" s="137">
        <v>2E-3</v>
      </c>
      <c r="D58" s="8">
        <v>10864</v>
      </c>
      <c r="E58" s="28">
        <v>10677</v>
      </c>
      <c r="F58" s="157">
        <v>10712</v>
      </c>
      <c r="G58" s="61">
        <f t="shared" si="20"/>
        <v>-187</v>
      </c>
      <c r="H58" s="63">
        <f t="shared" si="21"/>
        <v>-152</v>
      </c>
      <c r="I58" s="52">
        <v>101.06</v>
      </c>
      <c r="J58" s="15">
        <v>100.99</v>
      </c>
      <c r="K58" s="53">
        <v>101</v>
      </c>
      <c r="L58" s="61">
        <f t="shared" si="6"/>
        <v>-7.000000000000739E-2</v>
      </c>
      <c r="M58" s="63">
        <f t="shared" si="3"/>
        <v>-6.0000000000002274E-2</v>
      </c>
      <c r="N58" s="9">
        <f t="shared" si="17"/>
        <v>97571</v>
      </c>
    </row>
    <row r="59" spans="1:14" x14ac:dyDescent="0.25">
      <c r="A59" s="8" t="s">
        <v>8</v>
      </c>
      <c r="B59" s="15">
        <v>97558</v>
      </c>
      <c r="C59" s="137">
        <v>2E-3</v>
      </c>
      <c r="D59" s="181" t="s">
        <v>17</v>
      </c>
      <c r="E59" s="182" t="s">
        <v>251</v>
      </c>
      <c r="F59" s="183" t="s">
        <v>251</v>
      </c>
      <c r="G59" s="64"/>
      <c r="H59" s="65"/>
      <c r="I59" s="154"/>
      <c r="J59" s="155"/>
      <c r="K59" s="156"/>
      <c r="L59" s="64"/>
      <c r="M59" s="65"/>
      <c r="N59" s="9">
        <f t="shared" si="17"/>
        <v>97558</v>
      </c>
    </row>
    <row r="60" spans="1:14" x14ac:dyDescent="0.25">
      <c r="A60" s="8" t="s">
        <v>8</v>
      </c>
      <c r="B60" s="15">
        <v>97546</v>
      </c>
      <c r="C60" s="137">
        <v>2E-3</v>
      </c>
      <c r="D60" s="8">
        <v>10864</v>
      </c>
      <c r="E60" s="28">
        <v>10677</v>
      </c>
      <c r="F60" s="157">
        <v>10712</v>
      </c>
      <c r="G60" s="61">
        <f t="shared" ref="G60:G64" si="22">E60-D60</f>
        <v>-187</v>
      </c>
      <c r="H60" s="63">
        <f t="shared" ref="H60:H64" si="23">F60-D60</f>
        <v>-152</v>
      </c>
      <c r="I60" s="52">
        <v>100.87</v>
      </c>
      <c r="J60" s="15">
        <v>100.79</v>
      </c>
      <c r="K60" s="53">
        <v>100.8</v>
      </c>
      <c r="L60" s="61">
        <f t="shared" si="6"/>
        <v>-7.9999999999998295E-2</v>
      </c>
      <c r="M60" s="63">
        <f t="shared" si="3"/>
        <v>-7.000000000000739E-2</v>
      </c>
      <c r="N60" s="9">
        <f t="shared" si="17"/>
        <v>97546</v>
      </c>
    </row>
    <row r="61" spans="1:14" x14ac:dyDescent="0.25">
      <c r="A61" s="8" t="s">
        <v>8</v>
      </c>
      <c r="B61" s="15">
        <v>97445</v>
      </c>
      <c r="C61" s="137">
        <v>2E-3</v>
      </c>
      <c r="D61" s="8">
        <v>10864</v>
      </c>
      <c r="E61" s="28">
        <v>10677</v>
      </c>
      <c r="F61" s="157">
        <v>10712</v>
      </c>
      <c r="G61" s="61">
        <f t="shared" si="22"/>
        <v>-187</v>
      </c>
      <c r="H61" s="63">
        <f t="shared" si="23"/>
        <v>-152</v>
      </c>
      <c r="I61" s="52">
        <v>100.82</v>
      </c>
      <c r="J61" s="15">
        <v>100.74</v>
      </c>
      <c r="K61" s="53">
        <v>100.75</v>
      </c>
      <c r="L61" s="61">
        <f t="shared" si="6"/>
        <v>-7.9999999999998295E-2</v>
      </c>
      <c r="M61" s="63">
        <f t="shared" si="3"/>
        <v>-6.9999999999993179E-2</v>
      </c>
      <c r="N61" s="9">
        <f t="shared" si="17"/>
        <v>97445</v>
      </c>
    </row>
    <row r="62" spans="1:14" x14ac:dyDescent="0.25">
      <c r="A62" s="8" t="s">
        <v>8</v>
      </c>
      <c r="B62" s="15">
        <v>97054</v>
      </c>
      <c r="C62" s="137">
        <v>2E-3</v>
      </c>
      <c r="D62" s="8">
        <v>10864</v>
      </c>
      <c r="E62" s="28">
        <v>10677</v>
      </c>
      <c r="F62" s="157">
        <v>10712</v>
      </c>
      <c r="G62" s="61">
        <f t="shared" si="22"/>
        <v>-187</v>
      </c>
      <c r="H62" s="63">
        <f t="shared" si="23"/>
        <v>-152</v>
      </c>
      <c r="I62" s="52">
        <v>100.33</v>
      </c>
      <c r="J62" s="15">
        <v>100.26</v>
      </c>
      <c r="K62" s="53">
        <v>100.27</v>
      </c>
      <c r="L62" s="61">
        <f t="shared" si="6"/>
        <v>-6.9999999999993179E-2</v>
      </c>
      <c r="M62" s="63">
        <f t="shared" si="3"/>
        <v>-6.0000000000002274E-2</v>
      </c>
      <c r="N62" s="9">
        <f t="shared" si="17"/>
        <v>97054</v>
      </c>
    </row>
    <row r="63" spans="1:14" x14ac:dyDescent="0.25">
      <c r="A63" s="8" t="s">
        <v>8</v>
      </c>
      <c r="B63" s="15">
        <v>96688</v>
      </c>
      <c r="C63" s="137">
        <v>2E-3</v>
      </c>
      <c r="D63" s="8">
        <v>10864</v>
      </c>
      <c r="E63" s="28">
        <v>10677</v>
      </c>
      <c r="F63" s="157">
        <v>10712</v>
      </c>
      <c r="G63" s="61">
        <f t="shared" si="22"/>
        <v>-187</v>
      </c>
      <c r="H63" s="63">
        <f t="shared" si="23"/>
        <v>-152</v>
      </c>
      <c r="I63" s="52">
        <v>100.12</v>
      </c>
      <c r="J63" s="15">
        <v>100.05</v>
      </c>
      <c r="K63" s="53">
        <v>100.06</v>
      </c>
      <c r="L63" s="61">
        <f t="shared" si="6"/>
        <v>-7.000000000000739E-2</v>
      </c>
      <c r="M63" s="63">
        <f t="shared" si="3"/>
        <v>-6.0000000000002274E-2</v>
      </c>
      <c r="N63" s="9">
        <f t="shared" si="17"/>
        <v>96688</v>
      </c>
    </row>
    <row r="64" spans="1:14" x14ac:dyDescent="0.25">
      <c r="A64" s="8" t="s">
        <v>8</v>
      </c>
      <c r="B64" s="15">
        <v>96586</v>
      </c>
      <c r="C64" s="137">
        <v>2E-3</v>
      </c>
      <c r="D64" s="8">
        <v>10864</v>
      </c>
      <c r="E64" s="28">
        <v>10677</v>
      </c>
      <c r="F64" s="157">
        <v>10712</v>
      </c>
      <c r="G64" s="61">
        <f t="shared" si="22"/>
        <v>-187</v>
      </c>
      <c r="H64" s="63">
        <f t="shared" si="23"/>
        <v>-152</v>
      </c>
      <c r="I64" s="52">
        <v>100.06</v>
      </c>
      <c r="J64" s="15">
        <v>99.99</v>
      </c>
      <c r="K64" s="53">
        <v>100</v>
      </c>
      <c r="L64" s="61">
        <f t="shared" si="6"/>
        <v>-7.000000000000739E-2</v>
      </c>
      <c r="M64" s="63">
        <f t="shared" si="3"/>
        <v>-6.0000000000002274E-2</v>
      </c>
      <c r="N64" s="9">
        <f t="shared" si="17"/>
        <v>96586</v>
      </c>
    </row>
    <row r="65" spans="1:14" x14ac:dyDescent="0.25">
      <c r="A65" s="8" t="s">
        <v>8</v>
      </c>
      <c r="B65" s="15">
        <v>96552.5</v>
      </c>
      <c r="C65" s="137">
        <v>2E-3</v>
      </c>
      <c r="D65" s="181" t="s">
        <v>23</v>
      </c>
      <c r="E65" s="182" t="s">
        <v>251</v>
      </c>
      <c r="F65" s="183" t="s">
        <v>251</v>
      </c>
      <c r="G65" s="64"/>
      <c r="H65" s="65"/>
      <c r="I65" s="154"/>
      <c r="J65" s="155"/>
      <c r="K65" s="156"/>
      <c r="L65" s="64"/>
      <c r="M65" s="65"/>
      <c r="N65" s="9">
        <f t="shared" si="17"/>
        <v>96552.5</v>
      </c>
    </row>
    <row r="66" spans="1:14" x14ac:dyDescent="0.25">
      <c r="A66" s="8" t="s">
        <v>8</v>
      </c>
      <c r="B66" s="15">
        <v>96514</v>
      </c>
      <c r="C66" s="137">
        <v>2E-3</v>
      </c>
      <c r="D66" s="8">
        <v>10864</v>
      </c>
      <c r="E66" s="28">
        <v>10677</v>
      </c>
      <c r="F66" s="157">
        <v>10712</v>
      </c>
      <c r="G66" s="61">
        <f t="shared" ref="G66:G67" si="24">E66-D66</f>
        <v>-187</v>
      </c>
      <c r="H66" s="63">
        <f t="shared" ref="H66:H67" si="25">F66-D66</f>
        <v>-152</v>
      </c>
      <c r="I66" s="52">
        <v>99.89</v>
      </c>
      <c r="J66" s="15">
        <v>99.84</v>
      </c>
      <c r="K66" s="53">
        <v>99.84</v>
      </c>
      <c r="L66" s="61">
        <f t="shared" si="6"/>
        <v>-4.9999999999997158E-2</v>
      </c>
      <c r="M66" s="63">
        <f t="shared" si="3"/>
        <v>-4.9999999999997158E-2</v>
      </c>
      <c r="N66" s="9">
        <f t="shared" si="17"/>
        <v>96514</v>
      </c>
    </row>
    <row r="67" spans="1:14" x14ac:dyDescent="0.25">
      <c r="A67" s="8" t="s">
        <v>8</v>
      </c>
      <c r="B67" s="15">
        <v>96459</v>
      </c>
      <c r="C67" s="137">
        <v>2E-3</v>
      </c>
      <c r="D67" s="8">
        <v>11095</v>
      </c>
      <c r="E67" s="28">
        <v>10903</v>
      </c>
      <c r="F67" s="157">
        <v>10934</v>
      </c>
      <c r="G67" s="61">
        <f t="shared" si="24"/>
        <v>-192</v>
      </c>
      <c r="H67" s="63">
        <f t="shared" si="25"/>
        <v>-161</v>
      </c>
      <c r="I67" s="52">
        <v>99.78</v>
      </c>
      <c r="J67" s="15">
        <v>99.73</v>
      </c>
      <c r="K67" s="53">
        <v>99.73</v>
      </c>
      <c r="L67" s="61">
        <f t="shared" si="6"/>
        <v>-4.9999999999997158E-2</v>
      </c>
      <c r="M67" s="63">
        <f t="shared" si="3"/>
        <v>-4.9999999999997158E-2</v>
      </c>
      <c r="N67" s="9">
        <f t="shared" si="17"/>
        <v>96459</v>
      </c>
    </row>
    <row r="68" spans="1:14" x14ac:dyDescent="0.25">
      <c r="A68" s="8" t="s">
        <v>8</v>
      </c>
      <c r="B68" s="15">
        <v>96380.5</v>
      </c>
      <c r="C68" s="137">
        <v>2E-3</v>
      </c>
      <c r="D68" s="181" t="s">
        <v>24</v>
      </c>
      <c r="E68" s="182" t="s">
        <v>251</v>
      </c>
      <c r="F68" s="183" t="s">
        <v>251</v>
      </c>
      <c r="G68" s="62"/>
      <c r="H68" s="65"/>
      <c r="I68" s="154"/>
      <c r="J68" s="155"/>
      <c r="K68" s="156"/>
      <c r="L68" s="62"/>
      <c r="M68" s="65"/>
      <c r="N68" s="9">
        <f t="shared" si="17"/>
        <v>96380.5</v>
      </c>
    </row>
    <row r="69" spans="1:14" x14ac:dyDescent="0.25">
      <c r="A69" s="8" t="s">
        <v>8</v>
      </c>
      <c r="B69" s="15">
        <v>96298</v>
      </c>
      <c r="C69" s="137">
        <v>2E-3</v>
      </c>
      <c r="D69" s="8">
        <v>11095</v>
      </c>
      <c r="E69" s="28">
        <v>10903</v>
      </c>
      <c r="F69" s="157">
        <v>10934</v>
      </c>
      <c r="G69" s="61">
        <f t="shared" ref="G69:G70" si="26">E69-D69</f>
        <v>-192</v>
      </c>
      <c r="H69" s="63">
        <f t="shared" ref="H69:H70" si="27">F69-D69</f>
        <v>-161</v>
      </c>
      <c r="I69" s="52">
        <v>99.52</v>
      </c>
      <c r="J69" s="15">
        <v>99.47</v>
      </c>
      <c r="K69" s="53">
        <v>99.48</v>
      </c>
      <c r="L69" s="61">
        <f t="shared" si="6"/>
        <v>-4.9999999999997158E-2</v>
      </c>
      <c r="M69" s="63">
        <f t="shared" ref="M69:M83" si="28">K69-I69</f>
        <v>-3.9999999999992042E-2</v>
      </c>
      <c r="N69" s="9">
        <f t="shared" si="17"/>
        <v>96298</v>
      </c>
    </row>
    <row r="70" spans="1:14" x14ac:dyDescent="0.25">
      <c r="A70" s="8" t="s">
        <v>8</v>
      </c>
      <c r="B70" s="15">
        <v>96244</v>
      </c>
      <c r="C70" s="137">
        <v>2E-3</v>
      </c>
      <c r="D70" s="8">
        <v>11095</v>
      </c>
      <c r="E70" s="28">
        <v>10903</v>
      </c>
      <c r="F70" s="157">
        <v>10934</v>
      </c>
      <c r="G70" s="61">
        <f t="shared" si="26"/>
        <v>-192</v>
      </c>
      <c r="H70" s="63">
        <f t="shared" si="27"/>
        <v>-161</v>
      </c>
      <c r="I70" s="52">
        <v>99.36</v>
      </c>
      <c r="J70" s="15">
        <v>99.32</v>
      </c>
      <c r="K70" s="53">
        <v>99.32</v>
      </c>
      <c r="L70" s="61">
        <f t="shared" si="6"/>
        <v>-4.0000000000006253E-2</v>
      </c>
      <c r="M70" s="63">
        <f t="shared" si="28"/>
        <v>-4.0000000000006253E-2</v>
      </c>
      <c r="N70" s="9">
        <f t="shared" si="17"/>
        <v>96244</v>
      </c>
    </row>
    <row r="71" spans="1:14" x14ac:dyDescent="0.25">
      <c r="A71" s="8" t="s">
        <v>8</v>
      </c>
      <c r="B71" s="15">
        <v>96210.5</v>
      </c>
      <c r="C71" s="137">
        <v>2E-3</v>
      </c>
      <c r="D71" s="181" t="s">
        <v>25</v>
      </c>
      <c r="E71" s="182" t="s">
        <v>251</v>
      </c>
      <c r="F71" s="183" t="s">
        <v>251</v>
      </c>
      <c r="G71" s="64"/>
      <c r="H71" s="65"/>
      <c r="I71" s="154"/>
      <c r="J71" s="155"/>
      <c r="K71" s="156"/>
      <c r="L71" s="64"/>
      <c r="M71" s="65"/>
      <c r="N71" s="9">
        <f t="shared" si="17"/>
        <v>96210.5</v>
      </c>
    </row>
    <row r="72" spans="1:14" x14ac:dyDescent="0.25">
      <c r="A72" s="8" t="s">
        <v>8</v>
      </c>
      <c r="B72" s="15">
        <v>96176</v>
      </c>
      <c r="C72" s="137">
        <v>2E-3</v>
      </c>
      <c r="D72" s="8">
        <v>11095</v>
      </c>
      <c r="E72" s="28">
        <v>10903</v>
      </c>
      <c r="F72" s="157">
        <v>10934</v>
      </c>
      <c r="G72" s="61">
        <f t="shared" ref="G72:G82" si="29">E72-D72</f>
        <v>-192</v>
      </c>
      <c r="H72" s="63">
        <f t="shared" ref="H72:H83" si="30">F72-D72</f>
        <v>-161</v>
      </c>
      <c r="I72" s="52">
        <v>99.41</v>
      </c>
      <c r="J72" s="15">
        <v>99.37</v>
      </c>
      <c r="K72" s="53">
        <v>99.38</v>
      </c>
      <c r="L72" s="61">
        <f t="shared" si="6"/>
        <v>-3.9999999999992042E-2</v>
      </c>
      <c r="M72" s="63">
        <f t="shared" si="28"/>
        <v>-3.0000000000001137E-2</v>
      </c>
      <c r="N72" s="9">
        <f t="shared" si="17"/>
        <v>96176</v>
      </c>
    </row>
    <row r="73" spans="1:14" x14ac:dyDescent="0.25">
      <c r="A73" s="27" t="s">
        <v>8</v>
      </c>
      <c r="B73" s="92">
        <v>96077</v>
      </c>
      <c r="C73" s="137">
        <v>2E-3</v>
      </c>
      <c r="D73" s="8">
        <v>11095</v>
      </c>
      <c r="E73" s="28">
        <v>10902</v>
      </c>
      <c r="F73" s="157">
        <v>10934</v>
      </c>
      <c r="G73" s="61">
        <f t="shared" si="29"/>
        <v>-193</v>
      </c>
      <c r="H73" s="63">
        <f t="shared" si="30"/>
        <v>-161</v>
      </c>
      <c r="I73" s="52">
        <v>99.38</v>
      </c>
      <c r="J73" s="15">
        <v>99.34</v>
      </c>
      <c r="K73" s="53">
        <v>99.34</v>
      </c>
      <c r="L73" s="61">
        <f t="shared" si="6"/>
        <v>-3.9999999999992042E-2</v>
      </c>
      <c r="M73" s="63">
        <f t="shared" si="28"/>
        <v>-3.9999999999992042E-2</v>
      </c>
      <c r="N73" s="9">
        <f t="shared" si="17"/>
        <v>96077</v>
      </c>
    </row>
    <row r="74" spans="1:14" ht="15" customHeight="1" x14ac:dyDescent="0.25">
      <c r="A74" s="8" t="s">
        <v>8</v>
      </c>
      <c r="B74" s="15">
        <v>95826.7</v>
      </c>
      <c r="C74" s="137">
        <v>2E-3</v>
      </c>
      <c r="D74" s="8">
        <v>11095</v>
      </c>
      <c r="E74" s="28">
        <v>10902</v>
      </c>
      <c r="F74" s="157">
        <v>10934</v>
      </c>
      <c r="G74" s="61">
        <f t="shared" si="29"/>
        <v>-193</v>
      </c>
      <c r="H74" s="63">
        <f t="shared" si="30"/>
        <v>-161</v>
      </c>
      <c r="I74" s="52">
        <v>99.3</v>
      </c>
      <c r="J74" s="15">
        <v>99.26</v>
      </c>
      <c r="K74" s="53">
        <v>99.27</v>
      </c>
      <c r="L74" s="61">
        <f t="shared" ref="L74:L82" si="31">J74-I74</f>
        <v>-3.9999999999992042E-2</v>
      </c>
      <c r="M74" s="63">
        <f t="shared" si="28"/>
        <v>-3.0000000000001137E-2</v>
      </c>
      <c r="N74" s="9">
        <f t="shared" si="17"/>
        <v>95826.7</v>
      </c>
    </row>
    <row r="75" spans="1:14" ht="15" customHeight="1" x14ac:dyDescent="0.25">
      <c r="A75" s="8" t="s">
        <v>8</v>
      </c>
      <c r="B75" s="15">
        <v>95629</v>
      </c>
      <c r="C75" s="137">
        <v>2E-3</v>
      </c>
      <c r="D75" s="8">
        <v>11095</v>
      </c>
      <c r="E75" s="28">
        <v>10902</v>
      </c>
      <c r="F75" s="157">
        <v>10934</v>
      </c>
      <c r="G75" s="61">
        <f t="shared" si="29"/>
        <v>-193</v>
      </c>
      <c r="H75" s="63">
        <f t="shared" si="30"/>
        <v>-161</v>
      </c>
      <c r="I75" s="52">
        <v>99.21</v>
      </c>
      <c r="J75" s="15">
        <v>99.17</v>
      </c>
      <c r="K75" s="53">
        <v>99.17</v>
      </c>
      <c r="L75" s="61">
        <f t="shared" si="31"/>
        <v>-3.9999999999992042E-2</v>
      </c>
      <c r="M75" s="63">
        <f t="shared" si="28"/>
        <v>-3.9999999999992042E-2</v>
      </c>
      <c r="N75" s="9">
        <f t="shared" si="17"/>
        <v>95629</v>
      </c>
    </row>
    <row r="76" spans="1:14" ht="15" customHeight="1" x14ac:dyDescent="0.25">
      <c r="A76" s="8" t="s">
        <v>8</v>
      </c>
      <c r="B76" s="15">
        <v>95449.5</v>
      </c>
      <c r="C76" s="137">
        <v>2E-3</v>
      </c>
      <c r="D76" s="8">
        <v>11095</v>
      </c>
      <c r="E76" s="28">
        <v>10902</v>
      </c>
      <c r="F76" s="157">
        <v>10934</v>
      </c>
      <c r="G76" s="61">
        <f t="shared" si="29"/>
        <v>-193</v>
      </c>
      <c r="H76" s="63">
        <f t="shared" si="30"/>
        <v>-161</v>
      </c>
      <c r="I76" s="52">
        <v>99.14</v>
      </c>
      <c r="J76" s="15">
        <v>99.11</v>
      </c>
      <c r="K76" s="53">
        <v>99.11</v>
      </c>
      <c r="L76" s="61">
        <f t="shared" si="31"/>
        <v>-3.0000000000001137E-2</v>
      </c>
      <c r="M76" s="63">
        <f t="shared" si="28"/>
        <v>-3.0000000000001137E-2</v>
      </c>
      <c r="N76" s="9">
        <f t="shared" si="17"/>
        <v>95449.5</v>
      </c>
    </row>
    <row r="77" spans="1:14" ht="15" customHeight="1" x14ac:dyDescent="0.25">
      <c r="A77" s="8" t="s">
        <v>8</v>
      </c>
      <c r="B77" s="15">
        <v>95294.1</v>
      </c>
      <c r="C77" s="137">
        <v>2E-3</v>
      </c>
      <c r="D77" s="8">
        <v>11095</v>
      </c>
      <c r="E77" s="28">
        <v>10902</v>
      </c>
      <c r="F77" s="157">
        <v>10934</v>
      </c>
      <c r="G77" s="61">
        <f t="shared" si="29"/>
        <v>-193</v>
      </c>
      <c r="H77" s="63">
        <f t="shared" si="30"/>
        <v>-161</v>
      </c>
      <c r="I77" s="52">
        <v>99.17</v>
      </c>
      <c r="J77" s="15">
        <v>99.13</v>
      </c>
      <c r="K77" s="53">
        <v>99.13</v>
      </c>
      <c r="L77" s="61">
        <f t="shared" si="31"/>
        <v>-4.0000000000006253E-2</v>
      </c>
      <c r="M77" s="63">
        <f t="shared" si="28"/>
        <v>-4.0000000000006253E-2</v>
      </c>
      <c r="N77" s="9">
        <f t="shared" si="17"/>
        <v>95294.1</v>
      </c>
    </row>
    <row r="78" spans="1:14" ht="15" customHeight="1" x14ac:dyDescent="0.25">
      <c r="A78" s="8" t="s">
        <v>8</v>
      </c>
      <c r="B78" s="15">
        <v>95027.6</v>
      </c>
      <c r="C78" s="137">
        <v>2E-3</v>
      </c>
      <c r="D78" s="8">
        <v>11095</v>
      </c>
      <c r="E78" s="28">
        <v>10902</v>
      </c>
      <c r="F78" s="157">
        <v>10934</v>
      </c>
      <c r="G78" s="61">
        <f t="shared" si="29"/>
        <v>-193</v>
      </c>
      <c r="H78" s="63">
        <f t="shared" si="30"/>
        <v>-161</v>
      </c>
      <c r="I78" s="52">
        <v>99.21</v>
      </c>
      <c r="J78" s="15">
        <v>99.17</v>
      </c>
      <c r="K78" s="53">
        <v>99.17</v>
      </c>
      <c r="L78" s="61">
        <f t="shared" si="31"/>
        <v>-3.9999999999992042E-2</v>
      </c>
      <c r="M78" s="63">
        <f t="shared" si="28"/>
        <v>-3.9999999999992042E-2</v>
      </c>
      <c r="N78" s="9">
        <f t="shared" si="17"/>
        <v>95027.6</v>
      </c>
    </row>
    <row r="79" spans="1:14" ht="15" customHeight="1" x14ac:dyDescent="0.25">
      <c r="A79" s="8" t="s">
        <v>8</v>
      </c>
      <c r="B79" s="15">
        <v>94745.39</v>
      </c>
      <c r="C79" s="137">
        <v>2E-3</v>
      </c>
      <c r="D79" s="8">
        <v>11095</v>
      </c>
      <c r="E79" s="28">
        <v>10902</v>
      </c>
      <c r="F79" s="157">
        <v>10934</v>
      </c>
      <c r="G79" s="61">
        <f t="shared" si="29"/>
        <v>-193</v>
      </c>
      <c r="H79" s="63">
        <f t="shared" si="30"/>
        <v>-161</v>
      </c>
      <c r="I79" s="52">
        <v>99.22</v>
      </c>
      <c r="J79" s="15">
        <v>99.19</v>
      </c>
      <c r="K79" s="53">
        <v>99.19</v>
      </c>
      <c r="L79" s="61">
        <f t="shared" si="31"/>
        <v>-3.0000000000001137E-2</v>
      </c>
      <c r="M79" s="63">
        <f t="shared" si="28"/>
        <v>-3.0000000000001137E-2</v>
      </c>
      <c r="N79" s="9">
        <f t="shared" si="17"/>
        <v>94745.39</v>
      </c>
    </row>
    <row r="80" spans="1:14" ht="15" customHeight="1" x14ac:dyDescent="0.25">
      <c r="A80" s="8" t="s">
        <v>8</v>
      </c>
      <c r="B80" s="15">
        <v>94536.7</v>
      </c>
      <c r="C80" s="137">
        <v>2E-3</v>
      </c>
      <c r="D80" s="8">
        <v>18585</v>
      </c>
      <c r="E80" s="28">
        <v>18436</v>
      </c>
      <c r="F80" s="157">
        <v>18437</v>
      </c>
      <c r="G80" s="61">
        <f t="shared" si="29"/>
        <v>-149</v>
      </c>
      <c r="H80" s="63">
        <f t="shared" si="30"/>
        <v>-148</v>
      </c>
      <c r="I80" s="52">
        <v>99.19</v>
      </c>
      <c r="J80" s="15">
        <v>99.16</v>
      </c>
      <c r="K80" s="53">
        <v>99.16</v>
      </c>
      <c r="L80" s="61">
        <f t="shared" si="31"/>
        <v>-3.0000000000001137E-2</v>
      </c>
      <c r="M80" s="63">
        <f t="shared" si="28"/>
        <v>-3.0000000000001137E-2</v>
      </c>
      <c r="N80" s="9">
        <f t="shared" si="17"/>
        <v>94536.7</v>
      </c>
    </row>
    <row r="81" spans="1:14" ht="15" customHeight="1" x14ac:dyDescent="0.25">
      <c r="A81" s="8" t="s">
        <v>8</v>
      </c>
      <c r="B81" s="15">
        <v>94345.79</v>
      </c>
      <c r="C81" s="137">
        <v>2E-3</v>
      </c>
      <c r="D81" s="8">
        <v>18585</v>
      </c>
      <c r="E81" s="28">
        <v>18436</v>
      </c>
      <c r="F81" s="157">
        <v>18437</v>
      </c>
      <c r="G81" s="61">
        <f t="shared" si="29"/>
        <v>-149</v>
      </c>
      <c r="H81" s="63">
        <f t="shared" si="30"/>
        <v>-148</v>
      </c>
      <c r="I81" s="52">
        <v>99.2</v>
      </c>
      <c r="J81" s="15">
        <v>99.17</v>
      </c>
      <c r="K81" s="53">
        <v>99.17</v>
      </c>
      <c r="L81" s="61">
        <f t="shared" si="31"/>
        <v>-3.0000000000001137E-2</v>
      </c>
      <c r="M81" s="63">
        <f t="shared" si="28"/>
        <v>-3.0000000000001137E-2</v>
      </c>
      <c r="N81" s="9">
        <f t="shared" si="17"/>
        <v>94345.79</v>
      </c>
    </row>
    <row r="82" spans="1:14" ht="15" customHeight="1" x14ac:dyDescent="0.25">
      <c r="A82" s="8" t="s">
        <v>8</v>
      </c>
      <c r="B82" s="15">
        <v>94197.2</v>
      </c>
      <c r="C82" s="137">
        <v>2E-3</v>
      </c>
      <c r="D82" s="8">
        <v>18585</v>
      </c>
      <c r="E82" s="28">
        <v>18436</v>
      </c>
      <c r="F82" s="157">
        <v>18437</v>
      </c>
      <c r="G82" s="61">
        <f t="shared" si="29"/>
        <v>-149</v>
      </c>
      <c r="H82" s="63">
        <f t="shared" si="30"/>
        <v>-148</v>
      </c>
      <c r="I82" s="52">
        <v>99.2</v>
      </c>
      <c r="J82" s="15">
        <v>99.16</v>
      </c>
      <c r="K82" s="53">
        <v>99.16</v>
      </c>
      <c r="L82" s="61">
        <f t="shared" si="31"/>
        <v>-4.0000000000006253E-2</v>
      </c>
      <c r="M82" s="63">
        <f t="shared" si="28"/>
        <v>-4.0000000000006253E-2</v>
      </c>
      <c r="N82" s="9">
        <f t="shared" si="17"/>
        <v>94197.2</v>
      </c>
    </row>
    <row r="83" spans="1:14" ht="15" customHeight="1" x14ac:dyDescent="0.25">
      <c r="A83" s="27" t="s">
        <v>8</v>
      </c>
      <c r="B83" s="92">
        <v>94064.6</v>
      </c>
      <c r="C83" s="137">
        <v>2E-3</v>
      </c>
      <c r="D83" s="27">
        <v>18585</v>
      </c>
      <c r="E83" s="124">
        <v>18436</v>
      </c>
      <c r="F83" s="125">
        <v>18437</v>
      </c>
      <c r="G83" s="61">
        <f>E83-D83</f>
        <v>-149</v>
      </c>
      <c r="H83" s="126">
        <f t="shared" si="30"/>
        <v>-148</v>
      </c>
      <c r="I83" s="127">
        <v>99.2</v>
      </c>
      <c r="J83" s="92">
        <v>99.16</v>
      </c>
      <c r="K83" s="128">
        <v>99.16</v>
      </c>
      <c r="L83" s="61">
        <f>J83-I83</f>
        <v>-4.0000000000006253E-2</v>
      </c>
      <c r="M83" s="126">
        <f t="shared" si="28"/>
        <v>-4.0000000000006253E-2</v>
      </c>
      <c r="N83" s="9">
        <f t="shared" si="17"/>
        <v>94064.6</v>
      </c>
    </row>
    <row r="84" spans="1:14" x14ac:dyDescent="0.25">
      <c r="A84" s="8" t="s">
        <v>241</v>
      </c>
      <c r="B84" s="123">
        <v>93748.7</v>
      </c>
      <c r="C84" s="137">
        <v>2E-3</v>
      </c>
      <c r="D84" s="8">
        <v>18467</v>
      </c>
      <c r="E84" s="123">
        <v>18309</v>
      </c>
      <c r="F84" s="129">
        <v>18311</v>
      </c>
      <c r="G84" s="61">
        <f t="shared" ref="G84:G86" si="32">E84-D84</f>
        <v>-158</v>
      </c>
      <c r="H84" s="126">
        <f>F84-D84</f>
        <v>-156</v>
      </c>
      <c r="I84" s="52">
        <v>99.18</v>
      </c>
      <c r="J84" s="15">
        <v>99.14</v>
      </c>
      <c r="K84" s="53">
        <v>99.14</v>
      </c>
      <c r="L84" s="8">
        <f t="shared" ref="L84:L86" si="33">J84-I84</f>
        <v>-4.0000000000006253E-2</v>
      </c>
      <c r="M84" s="129">
        <f t="shared" ref="M84:M86" si="34">K84-I84</f>
        <v>-4.0000000000006253E-2</v>
      </c>
    </row>
    <row r="85" spans="1:14" x14ac:dyDescent="0.25">
      <c r="A85" s="8" t="s">
        <v>241</v>
      </c>
      <c r="B85" s="123">
        <v>93630</v>
      </c>
      <c r="C85" s="137">
        <v>2E-3</v>
      </c>
      <c r="D85" s="8">
        <v>18467</v>
      </c>
      <c r="E85" s="123">
        <v>18309</v>
      </c>
      <c r="F85" s="129">
        <v>18311</v>
      </c>
      <c r="G85" s="61">
        <f t="shared" si="32"/>
        <v>-158</v>
      </c>
      <c r="H85" s="126">
        <f t="shared" ref="H85:H86" si="35">F85-D85</f>
        <v>-156</v>
      </c>
      <c r="I85" s="52">
        <v>99.15</v>
      </c>
      <c r="J85" s="15">
        <v>99.12</v>
      </c>
      <c r="K85" s="53">
        <v>99.12</v>
      </c>
      <c r="L85" s="8">
        <f t="shared" si="33"/>
        <v>-3.0000000000001137E-2</v>
      </c>
      <c r="M85" s="129">
        <f t="shared" si="34"/>
        <v>-3.0000000000001137E-2</v>
      </c>
    </row>
    <row r="86" spans="1:14" x14ac:dyDescent="0.25">
      <c r="A86" s="8" t="s">
        <v>241</v>
      </c>
      <c r="B86" s="123">
        <v>93534</v>
      </c>
      <c r="C86" s="137">
        <v>2E-3</v>
      </c>
      <c r="D86" s="8">
        <v>18467</v>
      </c>
      <c r="E86" s="123">
        <v>18309</v>
      </c>
      <c r="F86" s="129">
        <v>18311</v>
      </c>
      <c r="G86" s="61">
        <f t="shared" si="32"/>
        <v>-158</v>
      </c>
      <c r="H86" s="126">
        <f t="shared" si="35"/>
        <v>-156</v>
      </c>
      <c r="I86" s="52">
        <v>98.38</v>
      </c>
      <c r="J86" s="15">
        <v>98.34</v>
      </c>
      <c r="K86" s="53">
        <v>98.34</v>
      </c>
      <c r="L86" s="8">
        <f t="shared" si="33"/>
        <v>-3.9999999999992042E-2</v>
      </c>
      <c r="M86" s="129">
        <f t="shared" si="34"/>
        <v>-3.9999999999992042E-2</v>
      </c>
    </row>
    <row r="87" spans="1:14" x14ac:dyDescent="0.25">
      <c r="A87" s="8" t="s">
        <v>241</v>
      </c>
      <c r="B87" s="123">
        <v>93477</v>
      </c>
      <c r="C87" s="137">
        <v>2E-3</v>
      </c>
      <c r="D87" s="181" t="s">
        <v>242</v>
      </c>
      <c r="E87" s="182" t="s">
        <v>251</v>
      </c>
      <c r="F87" s="183" t="s">
        <v>251</v>
      </c>
      <c r="G87" s="64"/>
      <c r="H87" s="65"/>
      <c r="I87" s="154"/>
      <c r="J87" s="155"/>
      <c r="K87" s="156"/>
      <c r="L87" s="64"/>
      <c r="M87" s="65"/>
    </row>
    <row r="88" spans="1:14" x14ac:dyDescent="0.25">
      <c r="A88" s="8" t="s">
        <v>241</v>
      </c>
      <c r="B88" s="123">
        <v>93419</v>
      </c>
      <c r="C88" s="137">
        <v>2E-3</v>
      </c>
      <c r="D88" s="8">
        <v>18467</v>
      </c>
      <c r="E88" s="123">
        <v>18309</v>
      </c>
      <c r="F88" s="129">
        <v>18311</v>
      </c>
      <c r="G88" s="61">
        <f t="shared" ref="G88:G92" si="36">E88-D88</f>
        <v>-158</v>
      </c>
      <c r="H88" s="126">
        <f t="shared" ref="H88:H92" si="37">F88-D88</f>
        <v>-156</v>
      </c>
      <c r="I88" s="52">
        <v>97.61</v>
      </c>
      <c r="J88" s="15">
        <v>97.58</v>
      </c>
      <c r="K88" s="53">
        <v>97.58</v>
      </c>
      <c r="L88" s="8">
        <f t="shared" ref="L88:L92" si="38">J88-I88</f>
        <v>-3.0000000000001137E-2</v>
      </c>
      <c r="M88" s="129">
        <f t="shared" ref="M88:M92" si="39">K88-I88</f>
        <v>-3.0000000000001137E-2</v>
      </c>
    </row>
    <row r="89" spans="1:14" x14ac:dyDescent="0.25">
      <c r="A89" s="8" t="s">
        <v>241</v>
      </c>
      <c r="B89" s="123">
        <v>93320</v>
      </c>
      <c r="C89" s="137">
        <v>2E-3</v>
      </c>
      <c r="D89" s="8">
        <v>18467</v>
      </c>
      <c r="E89" s="123">
        <v>18309</v>
      </c>
      <c r="F89" s="129">
        <v>18311</v>
      </c>
      <c r="G89" s="61">
        <f t="shared" si="36"/>
        <v>-158</v>
      </c>
      <c r="H89" s="126">
        <f t="shared" si="37"/>
        <v>-156</v>
      </c>
      <c r="I89" s="52">
        <v>97.59</v>
      </c>
      <c r="J89" s="15">
        <v>97.57</v>
      </c>
      <c r="K89" s="53">
        <v>97.57</v>
      </c>
      <c r="L89" s="8">
        <f t="shared" si="38"/>
        <v>-2.0000000000010232E-2</v>
      </c>
      <c r="M89" s="129">
        <f t="shared" si="39"/>
        <v>-2.0000000000010232E-2</v>
      </c>
    </row>
    <row r="90" spans="1:14" x14ac:dyDescent="0.25">
      <c r="A90" s="8" t="s">
        <v>241</v>
      </c>
      <c r="B90" s="123">
        <v>92851</v>
      </c>
      <c r="C90" s="137">
        <v>2E-3</v>
      </c>
      <c r="D90" s="8">
        <v>18467</v>
      </c>
      <c r="E90" s="123">
        <v>18309</v>
      </c>
      <c r="F90" s="129">
        <v>18311</v>
      </c>
      <c r="G90" s="61">
        <f t="shared" si="36"/>
        <v>-158</v>
      </c>
      <c r="H90" s="126">
        <f t="shared" si="37"/>
        <v>-156</v>
      </c>
      <c r="I90" s="52">
        <v>97.1</v>
      </c>
      <c r="J90" s="15">
        <v>97.08</v>
      </c>
      <c r="K90" s="53">
        <v>97.08</v>
      </c>
      <c r="L90" s="8">
        <f t="shared" si="38"/>
        <v>-1.9999999999996021E-2</v>
      </c>
      <c r="M90" s="129">
        <f t="shared" si="39"/>
        <v>-1.9999999999996021E-2</v>
      </c>
    </row>
    <row r="91" spans="1:14" x14ac:dyDescent="0.25">
      <c r="A91" s="8" t="s">
        <v>241</v>
      </c>
      <c r="B91" s="123">
        <v>92147</v>
      </c>
      <c r="C91" s="137">
        <v>2E-3</v>
      </c>
      <c r="D91" s="8">
        <v>18467</v>
      </c>
      <c r="E91" s="123">
        <v>18309</v>
      </c>
      <c r="F91" s="129">
        <v>18311</v>
      </c>
      <c r="G91" s="61">
        <f t="shared" si="36"/>
        <v>-158</v>
      </c>
      <c r="H91" s="126">
        <f t="shared" si="37"/>
        <v>-156</v>
      </c>
      <c r="I91" s="52">
        <v>96.59</v>
      </c>
      <c r="J91" s="15">
        <v>96.57</v>
      </c>
      <c r="K91" s="53">
        <v>96.57</v>
      </c>
      <c r="L91" s="8">
        <f t="shared" si="38"/>
        <v>-2.0000000000010232E-2</v>
      </c>
      <c r="M91" s="129">
        <f t="shared" si="39"/>
        <v>-2.0000000000010232E-2</v>
      </c>
    </row>
    <row r="92" spans="1:14" x14ac:dyDescent="0.25">
      <c r="A92" s="8" t="s">
        <v>241</v>
      </c>
      <c r="B92" s="123">
        <v>91972</v>
      </c>
      <c r="C92" s="137">
        <v>2E-3</v>
      </c>
      <c r="D92" s="8">
        <v>18467</v>
      </c>
      <c r="E92" s="123">
        <v>18309</v>
      </c>
      <c r="F92" s="129">
        <v>18311</v>
      </c>
      <c r="G92" s="61">
        <f t="shared" si="36"/>
        <v>-158</v>
      </c>
      <c r="H92" s="126">
        <f t="shared" si="37"/>
        <v>-156</v>
      </c>
      <c r="I92" s="52">
        <v>96.62</v>
      </c>
      <c r="J92" s="15">
        <v>96.61</v>
      </c>
      <c r="K92" s="53">
        <v>96.61</v>
      </c>
      <c r="L92" s="8">
        <f t="shared" si="38"/>
        <v>-1.0000000000005116E-2</v>
      </c>
      <c r="M92" s="129">
        <f t="shared" si="39"/>
        <v>-1.0000000000005116E-2</v>
      </c>
    </row>
    <row r="93" spans="1:14" x14ac:dyDescent="0.25">
      <c r="A93" s="8" t="s">
        <v>241</v>
      </c>
      <c r="B93" s="123">
        <v>91947.5</v>
      </c>
      <c r="C93" s="137">
        <v>2E-3</v>
      </c>
      <c r="D93" s="181" t="s">
        <v>243</v>
      </c>
      <c r="E93" s="182" t="s">
        <v>251</v>
      </c>
      <c r="F93" s="183" t="s">
        <v>251</v>
      </c>
      <c r="G93" s="64"/>
      <c r="H93" s="65"/>
      <c r="I93" s="154"/>
      <c r="J93" s="155"/>
      <c r="K93" s="156"/>
      <c r="L93" s="64"/>
      <c r="M93" s="65"/>
    </row>
    <row r="94" spans="1:14" x14ac:dyDescent="0.25">
      <c r="A94" s="8" t="s">
        <v>241</v>
      </c>
      <c r="B94" s="123">
        <v>91923</v>
      </c>
      <c r="C94" s="137">
        <v>2E-3</v>
      </c>
      <c r="D94" s="8">
        <v>18467</v>
      </c>
      <c r="E94" s="123">
        <v>18309</v>
      </c>
      <c r="F94" s="129">
        <v>18311</v>
      </c>
      <c r="G94" s="61">
        <f t="shared" ref="G94:G96" si="40">E94-D94</f>
        <v>-158</v>
      </c>
      <c r="H94" s="126">
        <f t="shared" ref="H94:H96" si="41">F94-D94</f>
        <v>-156</v>
      </c>
      <c r="I94" s="52">
        <v>96.44</v>
      </c>
      <c r="J94" s="15">
        <v>96.42</v>
      </c>
      <c r="K94" s="53">
        <v>96.42</v>
      </c>
      <c r="L94" s="8">
        <f t="shared" ref="L94:L96" si="42">J94-I94</f>
        <v>-1.9999999999996021E-2</v>
      </c>
      <c r="M94" s="129">
        <f t="shared" ref="M94:M96" si="43">K94-I94</f>
        <v>-1.9999999999996021E-2</v>
      </c>
    </row>
    <row r="95" spans="1:14" x14ac:dyDescent="0.25">
      <c r="A95" s="8" t="s">
        <v>241</v>
      </c>
      <c r="B95" s="123">
        <v>91823</v>
      </c>
      <c r="C95" s="137">
        <v>2E-3</v>
      </c>
      <c r="D95" s="8">
        <v>18467</v>
      </c>
      <c r="E95" s="123">
        <v>18309</v>
      </c>
      <c r="F95" s="129">
        <v>18311</v>
      </c>
      <c r="G95" s="61">
        <f t="shared" si="40"/>
        <v>-158</v>
      </c>
      <c r="H95" s="126">
        <f t="shared" si="41"/>
        <v>-156</v>
      </c>
      <c r="I95" s="52">
        <v>96.44</v>
      </c>
      <c r="J95" s="15">
        <v>96.42</v>
      </c>
      <c r="K95" s="53">
        <v>96.42</v>
      </c>
      <c r="L95" s="8">
        <f t="shared" si="42"/>
        <v>-1.9999999999996021E-2</v>
      </c>
      <c r="M95" s="129">
        <f t="shared" si="43"/>
        <v>-1.9999999999996021E-2</v>
      </c>
    </row>
    <row r="96" spans="1:14" ht="15.75" thickBot="1" x14ac:dyDescent="0.3">
      <c r="A96" s="6" t="s">
        <v>241</v>
      </c>
      <c r="B96" s="5">
        <v>91339</v>
      </c>
      <c r="C96" s="138">
        <v>2E-3</v>
      </c>
      <c r="D96" s="6">
        <v>18467</v>
      </c>
      <c r="E96" s="5">
        <v>18309</v>
      </c>
      <c r="F96" s="93">
        <v>18311</v>
      </c>
      <c r="G96" s="66">
        <f t="shared" si="40"/>
        <v>-158</v>
      </c>
      <c r="H96" s="67">
        <f t="shared" si="41"/>
        <v>-156</v>
      </c>
      <c r="I96" s="54">
        <v>96.23</v>
      </c>
      <c r="J96" s="17">
        <v>96.22</v>
      </c>
      <c r="K96" s="55">
        <v>96.22</v>
      </c>
      <c r="L96" s="6">
        <f t="shared" si="42"/>
        <v>-1.0000000000005116E-2</v>
      </c>
      <c r="M96" s="93">
        <f t="shared" si="43"/>
        <v>-1.0000000000005116E-2</v>
      </c>
    </row>
  </sheetData>
  <mergeCells count="22">
    <mergeCell ref="D93:F93"/>
    <mergeCell ref="D87:F87"/>
    <mergeCell ref="N1:N3"/>
    <mergeCell ref="I1:K1"/>
    <mergeCell ref="A1:A3"/>
    <mergeCell ref="B1:B3"/>
    <mergeCell ref="C1:C3"/>
    <mergeCell ref="D1:F1"/>
    <mergeCell ref="G1:H1"/>
    <mergeCell ref="L1:M1"/>
    <mergeCell ref="D8:F8"/>
    <mergeCell ref="D11:F11"/>
    <mergeCell ref="D18:F18"/>
    <mergeCell ref="D23:F23"/>
    <mergeCell ref="D31:F31"/>
    <mergeCell ref="D68:F68"/>
    <mergeCell ref="D71:F71"/>
    <mergeCell ref="D37:F37"/>
    <mergeCell ref="D46:F46"/>
    <mergeCell ref="D53:F53"/>
    <mergeCell ref="D59:F59"/>
    <mergeCell ref="D65:F65"/>
  </mergeCells>
  <conditionalFormatting sqref="H2:H3">
    <cfRule type="cellIs" dxfId="30" priority="39" operator="lessThan">
      <formula>0</formula>
    </cfRule>
  </conditionalFormatting>
  <conditionalFormatting sqref="G3">
    <cfRule type="cellIs" dxfId="29" priority="38" operator="lessThan">
      <formula>0</formula>
    </cfRule>
  </conditionalFormatting>
  <conditionalFormatting sqref="G1">
    <cfRule type="cellIs" dxfId="28" priority="37" operator="lessThan">
      <formula>0</formula>
    </cfRule>
  </conditionalFormatting>
  <conditionalFormatting sqref="G39:G83">
    <cfRule type="cellIs" dxfId="27" priority="35" operator="lessThan">
      <formula>0</formula>
    </cfRule>
    <cfRule type="cellIs" dxfId="26" priority="36" operator="greaterThan">
      <formula>0</formula>
    </cfRule>
  </conditionalFormatting>
  <conditionalFormatting sqref="G4:G83">
    <cfRule type="cellIs" dxfId="25" priority="33" operator="lessThan">
      <formula>0</formula>
    </cfRule>
  </conditionalFormatting>
  <conditionalFormatting sqref="H4:H83">
    <cfRule type="cellIs" dxfId="24" priority="34" operator="lessThan">
      <formula>0</formula>
    </cfRule>
  </conditionalFormatting>
  <conditionalFormatting sqref="L39:L83"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L3:L83 L97:L1048576">
    <cfRule type="cellIs" dxfId="21" priority="29" operator="lessThan">
      <formula>0</formula>
    </cfRule>
  </conditionalFormatting>
  <conditionalFormatting sqref="M97:M1048576">
    <cfRule type="cellIs" dxfId="20" priority="27" operator="lessThan">
      <formula>0</formula>
    </cfRule>
  </conditionalFormatting>
  <conditionalFormatting sqref="M2:M83">
    <cfRule type="cellIs" dxfId="19" priority="30" operator="lessThan">
      <formula>0</formula>
    </cfRule>
  </conditionalFormatting>
  <conditionalFormatting sqref="L1">
    <cfRule type="cellIs" dxfId="18" priority="28" operator="lessThan">
      <formula>0</formula>
    </cfRule>
  </conditionalFormatting>
  <conditionalFormatting sqref="L84:L86 L88:L92 L94:L96">
    <cfRule type="cellIs" dxfId="17" priority="26" operator="lessThan">
      <formula>0</formula>
    </cfRule>
  </conditionalFormatting>
  <conditionalFormatting sqref="M84:M86 M88:M92 M94:M96">
    <cfRule type="cellIs" dxfId="16" priority="25" operator="lessThan">
      <formula>0</formula>
    </cfRule>
  </conditionalFormatting>
  <conditionalFormatting sqref="L87"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L87">
    <cfRule type="cellIs" dxfId="13" priority="21" operator="lessThan">
      <formula>0</formula>
    </cfRule>
  </conditionalFormatting>
  <conditionalFormatting sqref="M87">
    <cfRule type="cellIs" dxfId="12" priority="22" operator="lessThan">
      <formula>0</formula>
    </cfRule>
  </conditionalFormatting>
  <conditionalFormatting sqref="L93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L93">
    <cfRule type="cellIs" dxfId="9" priority="13" operator="lessThan">
      <formula>0</formula>
    </cfRule>
  </conditionalFormatting>
  <conditionalFormatting sqref="M93">
    <cfRule type="cellIs" dxfId="8" priority="14" operator="lessThan">
      <formula>0</formula>
    </cfRule>
  </conditionalFormatting>
  <conditionalFormatting sqref="G93 G87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G93 G87">
    <cfRule type="cellIs" dxfId="5" priority="1" operator="lessThan">
      <formula>0</formula>
    </cfRule>
  </conditionalFormatting>
  <conditionalFormatting sqref="H93 H87">
    <cfRule type="cellIs" dxfId="4" priority="2" operator="lessThan">
      <formula>0</formula>
    </cfRule>
  </conditionalFormatting>
  <conditionalFormatting sqref="G84:G86 G88:G92 G94:G96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G84:G86 G88:G92 G94:G96">
    <cfRule type="cellIs" dxfId="1" priority="5" operator="lessThan">
      <formula>0</formula>
    </cfRule>
  </conditionalFormatting>
  <conditionalFormatting sqref="H84:H86 H88:H92 H94:H96">
    <cfRule type="cellIs" dxfId="0" priority="6" operator="lessThan">
      <formula>0</formula>
    </cfRule>
  </conditionalFormatting>
  <printOptions horizontalCentered="1"/>
  <pageMargins left="0.7" right="0.7" top="0.75" bottom="0.75" header="0.3" footer="0.3"/>
  <pageSetup scale="62" fitToHeight="0" orientation="portrait" r:id="rId1"/>
  <headerFooter>
    <oddHeader>&amp;C&amp;"Times New Roman,Bold"Golf Course Alternative
Water Surface Elevation Comparison (500-yr)</oddHeader>
    <oddFooter>&amp;L&amp;"Times New Roman,Regular"&amp;8&amp;Z&amp;F&amp;R&amp;"Times New Roman,Regular"&amp;P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E26" sqref="E26"/>
    </sheetView>
  </sheetViews>
  <sheetFormatPr defaultColWidth="9.140625" defaultRowHeight="15" x14ac:dyDescent="0.25"/>
  <cols>
    <col min="1" max="1" width="17.42578125" style="1" bestFit="1" customWidth="1"/>
    <col min="2" max="2" width="12.7109375" style="7" bestFit="1" customWidth="1"/>
    <col min="3" max="3" width="19.140625" style="116" bestFit="1" customWidth="1"/>
    <col min="4" max="10" width="9.140625" style="7"/>
    <col min="11" max="16384" width="9.140625" style="1"/>
  </cols>
  <sheetData>
    <row r="1" spans="1:10" x14ac:dyDescent="0.25">
      <c r="A1" s="194" t="s">
        <v>227</v>
      </c>
      <c r="B1" s="217" t="s">
        <v>228</v>
      </c>
      <c r="C1" s="197" t="s">
        <v>235</v>
      </c>
      <c r="D1" s="206" t="s">
        <v>234</v>
      </c>
      <c r="E1" s="207"/>
      <c r="F1" s="207"/>
      <c r="G1" s="207"/>
      <c r="H1" s="207"/>
      <c r="I1" s="207"/>
      <c r="J1" s="208"/>
    </row>
    <row r="2" spans="1:10" ht="15.75" thickBot="1" x14ac:dyDescent="0.3">
      <c r="A2" s="219"/>
      <c r="B2" s="218"/>
      <c r="C2" s="216"/>
      <c r="D2" s="6" t="s">
        <v>232</v>
      </c>
      <c r="E2" s="5" t="s">
        <v>233</v>
      </c>
      <c r="F2" s="5" t="s">
        <v>18</v>
      </c>
      <c r="G2" s="5" t="s">
        <v>20</v>
      </c>
      <c r="H2" s="5" t="s">
        <v>19</v>
      </c>
      <c r="I2" s="5" t="s">
        <v>21</v>
      </c>
      <c r="J2" s="93" t="s">
        <v>22</v>
      </c>
    </row>
    <row r="3" spans="1:10" ht="15" customHeight="1" x14ac:dyDescent="0.25">
      <c r="A3" s="215" t="s">
        <v>225</v>
      </c>
      <c r="B3" s="213" t="s">
        <v>229</v>
      </c>
      <c r="C3" s="94" t="s">
        <v>28</v>
      </c>
      <c r="D3" s="95">
        <f>VLOOKUP($A3,'[1]2-yr (RevEx)'!$A$3:$C$59,3,FALSE)</f>
        <v>95.8</v>
      </c>
      <c r="E3" s="96">
        <f>VLOOKUP($A3,'[1]5-yr (RevEx)'!$A$3:$C$59,3,FALSE)</f>
        <v>129</v>
      </c>
      <c r="F3" s="96">
        <f>VLOOKUP($A3,'[1]10-yr (RevEx)'!$A$3:$C$59,3,FALSE)</f>
        <v>172</v>
      </c>
      <c r="G3" s="96">
        <f>VLOOKUP($A3,'[1]25-yr (RevEx)'!$A$3:$C$59,3,FALSE)</f>
        <v>210.5</v>
      </c>
      <c r="H3" s="96">
        <f>VLOOKUP($A3,'[1]50-yr (RevEx)'!$A$3:$C$59,3,FALSE)</f>
        <v>242.6</v>
      </c>
      <c r="I3" s="96">
        <f>VLOOKUP($A3,'[1]100-yr (RevEx)'!$A$3:$C$59,3,FALSE)</f>
        <v>279</v>
      </c>
      <c r="J3" s="97">
        <f>VLOOKUP($A3,'[1]500-yr (RevEx)'!$A$3:$C$59,3,FALSE)</f>
        <v>378</v>
      </c>
    </row>
    <row r="4" spans="1:10" ht="15" customHeight="1" thickBot="1" x14ac:dyDescent="0.3">
      <c r="A4" s="196"/>
      <c r="B4" s="214"/>
      <c r="C4" s="98" t="s">
        <v>35</v>
      </c>
      <c r="D4" s="99">
        <f>VLOOKUP($A3,'[2]2-yr (RevEx)'!$A$3:$C$60,3,FALSE)</f>
        <v>95.8</v>
      </c>
      <c r="E4" s="100">
        <f>VLOOKUP($A3,'[2]5-yr (RevEx)'!$A$3:$C$60,3,FALSE)</f>
        <v>129</v>
      </c>
      <c r="F4" s="100">
        <f>VLOOKUP($A3,'[2]10-yr (RevEx)'!$A$3:$C$60,3,FALSE)</f>
        <v>172</v>
      </c>
      <c r="G4" s="100">
        <f>VLOOKUP($A3,'[2]25-yr (RevEx)'!$A$3:$C$60,3,FALSE)</f>
        <v>210.5</v>
      </c>
      <c r="H4" s="100">
        <f>VLOOKUP($A3,'[2]50-yr (RevEx)'!$A$3:$C$60,3,FALSE)</f>
        <v>242.6</v>
      </c>
      <c r="I4" s="100">
        <f>VLOOKUP($A3,'[2]100-yr (RevEx)'!$A$3:$C$60,3,FALSE)</f>
        <v>279</v>
      </c>
      <c r="J4" s="101">
        <f>VLOOKUP($A3,'[2]500-yr (RevEx)'!$A$3:$C$60,3,FALSE)</f>
        <v>378</v>
      </c>
    </row>
    <row r="5" spans="1:10" ht="14.45" thickBot="1" x14ac:dyDescent="0.3">
      <c r="A5" s="102" t="s">
        <v>226</v>
      </c>
      <c r="B5" s="103" t="s">
        <v>230</v>
      </c>
      <c r="C5" s="104" t="s">
        <v>35</v>
      </c>
      <c r="D5" s="105">
        <f>VLOOKUP($A5,'[2]2-yr (RevEx)'!$A$3:$C$60,3,FALSE)</f>
        <v>0</v>
      </c>
      <c r="E5" s="106">
        <f>VLOOKUP($A5,'[2]5-yr (RevEx)'!$A$3:$C$60,3,FALSE)</f>
        <v>0</v>
      </c>
      <c r="F5" s="106">
        <f>VLOOKUP($A5,'[2]10-yr (RevEx)'!$A$3:$C$60,3,FALSE)</f>
        <v>0</v>
      </c>
      <c r="G5" s="106">
        <f>VLOOKUP($A5,'[2]25-yr (RevEx)'!$A$3:$C$60,3,FALSE)</f>
        <v>0</v>
      </c>
      <c r="H5" s="106">
        <f>VLOOKUP($A5,'[2]50-yr (RevEx)'!$A$3:$C$60,3,FALSE)</f>
        <v>0</v>
      </c>
      <c r="I5" s="106">
        <f>VLOOKUP($A5,'[2]100-yr (RevEx)'!$A$3:$C$60,3,FALSE)</f>
        <v>0</v>
      </c>
      <c r="J5" s="107">
        <f>VLOOKUP($A5,'[2]500-yr (RevEx)'!$A$3:$C$60,3,FALSE)</f>
        <v>76.2</v>
      </c>
    </row>
    <row r="6" spans="1:10" x14ac:dyDescent="0.25">
      <c r="A6" s="194" t="s">
        <v>222</v>
      </c>
      <c r="B6" s="217" t="s">
        <v>231</v>
      </c>
      <c r="C6" s="108" t="s">
        <v>28</v>
      </c>
      <c r="D6" s="109">
        <f>VLOOKUP($A6,'[1]2-yr (RevEx)'!$A$3:$C$59,3,FALSE)</f>
        <v>452.5</v>
      </c>
      <c r="E6" s="110">
        <f>VLOOKUP($A6,'[1]5-yr (RevEx)'!$A$3:$C$59,3,FALSE)</f>
        <v>610</v>
      </c>
      <c r="F6" s="110">
        <f>VLOOKUP($A6,'[1]10-yr (RevEx)'!$A$3:$C$59,3,FALSE)</f>
        <v>812.3</v>
      </c>
      <c r="G6" s="110">
        <f>VLOOKUP($A6,'[1]25-yr (RevEx)'!$A$3:$C$59,3,FALSE)</f>
        <v>987.7</v>
      </c>
      <c r="H6" s="110">
        <f>VLOOKUP($A6,'[1]50-yr (RevEx)'!$A$3:$C$59,3,FALSE)</f>
        <v>1114.9000000000001</v>
      </c>
      <c r="I6" s="110">
        <f>VLOOKUP($A6,'[1]100-yr (RevEx)'!$A$3:$C$59,3,FALSE)</f>
        <v>1277.0999999999999</v>
      </c>
      <c r="J6" s="111">
        <f>VLOOKUP($A6,'[1]500-yr (RevEx)'!$A$3:$C$59,3,FALSE)</f>
        <v>1799.1</v>
      </c>
    </row>
    <row r="7" spans="1:10" ht="15.75" thickBot="1" x14ac:dyDescent="0.3">
      <c r="A7" s="196"/>
      <c r="B7" s="214"/>
      <c r="C7" s="98" t="s">
        <v>35</v>
      </c>
      <c r="D7" s="99">
        <f>VLOOKUP($A6,'[2]2-yr (RevEx)'!$A$3:$C$60,3,FALSE)</f>
        <v>359</v>
      </c>
      <c r="E7" s="100">
        <f>VLOOKUP($A6,'[2]5-yr (RevEx)'!$A$3:$C$60,3,FALSE)</f>
        <v>489.2</v>
      </c>
      <c r="F7" s="100">
        <f>VLOOKUP($A6,'[2]10-yr (RevEx)'!$A$3:$C$60,3,FALSE)</f>
        <v>653.9</v>
      </c>
      <c r="G7" s="100">
        <f>VLOOKUP($A6,'[2]25-yr (RevEx)'!$A$3:$C$60,3,FALSE)</f>
        <v>806.5</v>
      </c>
      <c r="H7" s="100">
        <f>VLOOKUP($A6,'[2]50-yr (RevEx)'!$A$3:$C$60,3,FALSE)</f>
        <v>922.4</v>
      </c>
      <c r="I7" s="100">
        <f>VLOOKUP($A6,'[2]100-yr (RevEx)'!$A$3:$C$60,3,FALSE)</f>
        <v>1061.5</v>
      </c>
      <c r="J7" s="101">
        <f>VLOOKUP($A6,'[2]500-yr (RevEx)'!$A$3:$C$60,3,FALSE)</f>
        <v>1492.2</v>
      </c>
    </row>
    <row r="8" spans="1:10" x14ac:dyDescent="0.25">
      <c r="A8" s="211" t="s">
        <v>223</v>
      </c>
      <c r="B8" s="209" t="s">
        <v>2</v>
      </c>
      <c r="C8" s="108" t="s">
        <v>28</v>
      </c>
      <c r="D8" s="109">
        <f>VLOOKUP($A8,'[1]2-yr (RevEx)'!$A$3:$C$59,3,FALSE)</f>
        <v>452.5</v>
      </c>
      <c r="E8" s="110">
        <f>VLOOKUP($A8,'[1]5-yr (RevEx)'!$A$3:$C$59,3,FALSE)</f>
        <v>619.6</v>
      </c>
      <c r="F8" s="110">
        <f>VLOOKUP($A8,'[1]10-yr (RevEx)'!$A$3:$C$59,3,FALSE)</f>
        <v>819.1</v>
      </c>
      <c r="G8" s="110">
        <f>VLOOKUP($A8,'[1]25-yr (RevEx)'!$A$3:$C$59,3,FALSE)</f>
        <v>986.8</v>
      </c>
      <c r="H8" s="110">
        <f>VLOOKUP($A8,'[1]50-yr (RevEx)'!$A$3:$C$59,3,FALSE)</f>
        <v>1112.4000000000001</v>
      </c>
      <c r="I8" s="110">
        <f>VLOOKUP($A8,'[1]100-yr (RevEx)'!$A$3:$C$59,3,FALSE)</f>
        <v>1275.5</v>
      </c>
      <c r="J8" s="111">
        <f>VLOOKUP($A8,'[1]500-yr (RevEx)'!$A$3:$C$59,3,FALSE)</f>
        <v>1783.1</v>
      </c>
    </row>
    <row r="9" spans="1:10" ht="15.75" thickBot="1" x14ac:dyDescent="0.3">
      <c r="A9" s="212"/>
      <c r="B9" s="210"/>
      <c r="C9" s="98" t="s">
        <v>35</v>
      </c>
      <c r="D9" s="112">
        <f>VLOOKUP($A8,'[2]2-yr (RevEx)'!$A$3:$C$60,3,FALSE)</f>
        <v>359</v>
      </c>
      <c r="E9" s="113">
        <f>VLOOKUP($A8,'[2]5-yr (RevEx)'!$A$3:$C$60,3,FALSE)</f>
        <v>489.9</v>
      </c>
      <c r="F9" s="113">
        <f>VLOOKUP($A8,'[2]10-yr (RevEx)'!$A$3:$C$60,3,FALSE)</f>
        <v>654.5</v>
      </c>
      <c r="G9" s="113">
        <f>VLOOKUP($A8,'[2]25-yr (RevEx)'!$A$3:$C$60,3,FALSE)</f>
        <v>807.1</v>
      </c>
      <c r="H9" s="113">
        <f>VLOOKUP($A8,'[2]50-yr (RevEx)'!$A$3:$C$60,3,FALSE)</f>
        <v>921.6</v>
      </c>
      <c r="I9" s="113">
        <f>VLOOKUP($A8,'[2]100-yr (RevEx)'!$A$3:$C$60,3,FALSE)</f>
        <v>1060.3</v>
      </c>
      <c r="J9" s="114">
        <f>VLOOKUP($A8,'[2]500-yr (RevEx)'!$A$3:$C$60,3,FALSE)</f>
        <v>1487.6</v>
      </c>
    </row>
    <row r="10" spans="1:10" x14ac:dyDescent="0.25">
      <c r="A10" s="211" t="s">
        <v>224</v>
      </c>
      <c r="B10" s="209" t="s">
        <v>231</v>
      </c>
      <c r="C10" s="108" t="s">
        <v>28</v>
      </c>
      <c r="D10" s="109">
        <f>VLOOKUP($A10,'[1]2-yr (RevEx)'!$A$3:$C$59,3,FALSE)</f>
        <v>2527.5</v>
      </c>
      <c r="E10" s="110">
        <f>VLOOKUP($A10,'[1]5-yr (RevEx)'!$A$3:$C$59,3,FALSE)</f>
        <v>3377.2</v>
      </c>
      <c r="F10" s="110">
        <f>VLOOKUP($A10,'[1]10-yr (RevEx)'!$A$3:$C$59,3,FALSE)</f>
        <v>4309.6000000000004</v>
      </c>
      <c r="G10" s="110">
        <f>VLOOKUP($A10,'[1]25-yr (RevEx)'!$A$3:$C$59,3,FALSE)</f>
        <v>5195.3999999999996</v>
      </c>
      <c r="H10" s="110">
        <f>VLOOKUP($A10,'[1]50-yr (RevEx)'!$A$3:$C$59,3,FALSE)</f>
        <v>5975.2</v>
      </c>
      <c r="I10" s="110">
        <f>VLOOKUP($A10,'[1]100-yr (RevEx)'!$A$3:$C$59,3,FALSE)</f>
        <v>6984.6</v>
      </c>
      <c r="J10" s="111">
        <f>VLOOKUP($A10,'[1]500-yr (RevEx)'!$A$3:$C$59,3,FALSE)</f>
        <v>10434.6</v>
      </c>
    </row>
    <row r="11" spans="1:10" ht="15.75" thickBot="1" x14ac:dyDescent="0.3">
      <c r="A11" s="212"/>
      <c r="B11" s="210"/>
      <c r="C11" s="115" t="s">
        <v>35</v>
      </c>
      <c r="D11" s="112">
        <f>VLOOKUP($A10,'[2]2-yr (RevEx)'!$A$3:$C$60,3,FALSE)</f>
        <v>2467.3000000000002</v>
      </c>
      <c r="E11" s="113">
        <f>VLOOKUP($A10,'[2]5-yr (RevEx)'!$A$3:$C$60,3,FALSE)</f>
        <v>3288.9</v>
      </c>
      <c r="F11" s="113">
        <f>VLOOKUP($A10,'[2]10-yr (RevEx)'!$A$3:$C$60,3,FALSE)</f>
        <v>4176.3999999999996</v>
      </c>
      <c r="G11" s="113">
        <f>VLOOKUP($A10,'[2]25-yr (RevEx)'!$A$3:$C$60,3,FALSE)</f>
        <v>5031.3999999999996</v>
      </c>
      <c r="H11" s="113">
        <f>VLOOKUP($A10,'[2]50-yr (RevEx)'!$A$3:$C$60,3,FALSE)</f>
        <v>5840.1</v>
      </c>
      <c r="I11" s="113">
        <f>VLOOKUP($A10,'[2]100-yr (RevEx)'!$A$3:$C$60,3,FALSE)</f>
        <v>6864.9</v>
      </c>
      <c r="J11" s="114">
        <f>VLOOKUP($A10,'[2]500-yr (RevEx)'!$A$3:$C$60,3,FALSE)</f>
        <v>10299.700000000001</v>
      </c>
    </row>
    <row r="14" spans="1:10" ht="14.45" x14ac:dyDescent="0.3">
      <c r="A14" t="s">
        <v>411</v>
      </c>
    </row>
    <row r="19" spans="2:10" s="165" customFormat="1" ht="13.9" x14ac:dyDescent="0.25">
      <c r="B19" s="163"/>
      <c r="C19" s="164"/>
      <c r="D19" s="163"/>
      <c r="E19" s="163"/>
      <c r="F19" s="163"/>
      <c r="G19" s="163"/>
      <c r="H19" s="163"/>
      <c r="I19" s="163"/>
      <c r="J19" s="163"/>
    </row>
  </sheetData>
  <mergeCells count="12">
    <mergeCell ref="D1:J1"/>
    <mergeCell ref="B10:B11"/>
    <mergeCell ref="A10:A11"/>
    <mergeCell ref="B3:B4"/>
    <mergeCell ref="A3:A4"/>
    <mergeCell ref="C1:C2"/>
    <mergeCell ref="B6:B7"/>
    <mergeCell ref="A6:A7"/>
    <mergeCell ref="B8:B9"/>
    <mergeCell ref="A8:A9"/>
    <mergeCell ref="B1:B2"/>
    <mergeCell ref="A1:A2"/>
  </mergeCells>
  <printOptions horizontalCentered="1"/>
  <pageMargins left="0.7" right="0.7" top="0.75" bottom="0.75" header="0.3" footer="0.3"/>
  <pageSetup orientation="landscape" r:id="rId1"/>
  <headerFooter>
    <oddHeader>&amp;C&amp;"Times New Roman,Bold"HEC-HMS Peak Flow Summary Table</oddHeader>
    <oddFooter>&amp;L&amp;"Times New Roman,Regular"&amp;8&amp;Z&amp;F&amp;R&amp;"Times New Roman,Regular"&amp;P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Normal="100" workbookViewId="0">
      <selection activeCell="I27" sqref="I27"/>
    </sheetView>
  </sheetViews>
  <sheetFormatPr defaultColWidth="9.140625" defaultRowHeight="15" x14ac:dyDescent="0.25"/>
  <cols>
    <col min="1" max="1" width="8.85546875" style="7" customWidth="1"/>
    <col min="2" max="2" width="17.42578125" style="1" bestFit="1" customWidth="1"/>
    <col min="3" max="3" width="19.140625" style="116" bestFit="1" customWidth="1"/>
    <col min="4" max="7" width="9.140625" style="7"/>
    <col min="8" max="8" width="10.140625" style="7" bestFit="1" customWidth="1"/>
    <col min="9" max="9" width="9.140625" style="16"/>
    <col min="10" max="10" width="9.140625" style="7"/>
    <col min="11" max="11" width="9.140625" style="1"/>
    <col min="12" max="12" width="9.140625" style="7"/>
    <col min="13" max="13" width="19.85546875" style="169" bestFit="1" customWidth="1"/>
    <col min="14" max="21" width="9.140625" style="170"/>
    <col min="22" max="16384" width="9.140625" style="1"/>
  </cols>
  <sheetData>
    <row r="1" spans="1:21" x14ac:dyDescent="0.25">
      <c r="A1" s="224" t="s">
        <v>15</v>
      </c>
      <c r="B1" s="217" t="s">
        <v>2</v>
      </c>
      <c r="C1" s="197" t="s">
        <v>235</v>
      </c>
      <c r="D1" s="206" t="s">
        <v>240</v>
      </c>
      <c r="E1" s="207"/>
      <c r="F1" s="207"/>
      <c r="G1" s="207"/>
      <c r="H1" s="207"/>
      <c r="I1" s="207"/>
      <c r="J1" s="208"/>
      <c r="L1" s="194" t="s">
        <v>421</v>
      </c>
      <c r="M1" s="222" t="s">
        <v>422</v>
      </c>
      <c r="N1" s="220" t="s">
        <v>18</v>
      </c>
      <c r="O1" s="221"/>
      <c r="P1" s="220" t="s">
        <v>19</v>
      </c>
      <c r="Q1" s="221"/>
      <c r="R1" s="220" t="s">
        <v>21</v>
      </c>
      <c r="S1" s="221"/>
      <c r="T1" s="220" t="s">
        <v>22</v>
      </c>
      <c r="U1" s="221"/>
    </row>
    <row r="2" spans="1:21" ht="15.75" thickBot="1" x14ac:dyDescent="0.3">
      <c r="A2" s="225"/>
      <c r="B2" s="214"/>
      <c r="C2" s="199"/>
      <c r="D2" s="27" t="s">
        <v>232</v>
      </c>
      <c r="E2" s="140" t="s">
        <v>233</v>
      </c>
      <c r="F2" s="140" t="s">
        <v>18</v>
      </c>
      <c r="G2" s="140" t="s">
        <v>20</v>
      </c>
      <c r="H2" s="140" t="s">
        <v>19</v>
      </c>
      <c r="I2" s="92" t="s">
        <v>21</v>
      </c>
      <c r="J2" s="143" t="s">
        <v>22</v>
      </c>
      <c r="L2" s="219"/>
      <c r="M2" s="223"/>
      <c r="N2" s="178" t="s">
        <v>419</v>
      </c>
      <c r="O2" s="172" t="s">
        <v>420</v>
      </c>
      <c r="P2" s="178" t="s">
        <v>419</v>
      </c>
      <c r="Q2" s="172" t="s">
        <v>420</v>
      </c>
      <c r="R2" s="178" t="s">
        <v>419</v>
      </c>
      <c r="S2" s="172" t="s">
        <v>420</v>
      </c>
      <c r="T2" s="178" t="s">
        <v>419</v>
      </c>
      <c r="U2" s="172" t="s">
        <v>420</v>
      </c>
    </row>
    <row r="3" spans="1:21" ht="15" customHeight="1" x14ac:dyDescent="0.25">
      <c r="A3" s="194">
        <v>4956.5</v>
      </c>
      <c r="B3" s="217" t="s">
        <v>237</v>
      </c>
      <c r="C3" s="108" t="s">
        <v>28</v>
      </c>
      <c r="D3" s="144" t="str">
        <f>VLOOKUP($A3,'2-yr'!$B$1:$K$96,8,FALSE)</f>
        <v>102.03</v>
      </c>
      <c r="E3" s="141" t="str">
        <f>VLOOKUP($A3,'5-yr'!$B$1:$K$96,8,FALSE)</f>
        <v>103.29</v>
      </c>
      <c r="F3" s="141" t="str">
        <f>VLOOKUP($A3,'10-yr'!$B$1:$K$96,8,FALSE)</f>
        <v>104.43</v>
      </c>
      <c r="G3" s="141" t="str">
        <f>VLOOKUP($A3,'25-yr'!$B$1:$K$96,8,FALSE)</f>
        <v>105.16</v>
      </c>
      <c r="H3" s="141" t="str">
        <f>VLOOKUP($A3,'50-yr'!$B$1:$K$96,8,FALSE)</f>
        <v>105.44</v>
      </c>
      <c r="I3" s="145" t="str">
        <f>VLOOKUP($A3,'100-yr'!$B$1:$K$96,8,FALSE)</f>
        <v>105.65</v>
      </c>
      <c r="J3" s="68" t="str">
        <f>VLOOKUP($A3,'500-yr'!$B$1:$K$96,8,FALSE)</f>
        <v>106.04</v>
      </c>
      <c r="L3" s="173">
        <v>4956.5</v>
      </c>
      <c r="M3" s="175" t="s">
        <v>413</v>
      </c>
      <c r="N3" s="179" t="str">
        <f>VLOOKUP($L3,'10-yr'!$B$4:$K$96,8,FALSE)</f>
        <v>104.43</v>
      </c>
      <c r="O3" s="174" t="str">
        <f>VLOOKUP($L3,'10-yr'!$B$4:$K$96,10,FALSE)</f>
        <v>103.72</v>
      </c>
      <c r="P3" s="179" t="str">
        <f>VLOOKUP($L3,'50-yr'!$B$4:$K$96,8,FALSE)</f>
        <v>105.44</v>
      </c>
      <c r="Q3" s="174" t="str">
        <f>VLOOKUP($L3,'50-yr'!$B$4:$K$96,10,FALSE)</f>
        <v>105.10</v>
      </c>
      <c r="R3" s="179" t="str">
        <f>VLOOKUP($L3,'100-yr'!$B$4:$K$96,8,FALSE)</f>
        <v>105.65</v>
      </c>
      <c r="S3" s="174" t="str">
        <f>VLOOKUP($L3,'100-yr'!$B$4:$K$96,10,FALSE)</f>
        <v>105.40</v>
      </c>
      <c r="T3" s="179" t="str">
        <f>VLOOKUP($L3,'500-yr'!$B$4:$K$96,8,FALSE)</f>
        <v>106.04</v>
      </c>
      <c r="U3" s="174" t="str">
        <f>VLOOKUP($L3,'500-yr'!$B$4:$K$96,10,FALSE)</f>
        <v>105.91</v>
      </c>
    </row>
    <row r="4" spans="1:21" ht="15" customHeight="1" thickBot="1" x14ac:dyDescent="0.3">
      <c r="A4" s="219"/>
      <c r="B4" s="218"/>
      <c r="C4" s="115" t="s">
        <v>35</v>
      </c>
      <c r="D4" s="66" t="str">
        <f>VLOOKUP($A3,'2-yr'!$B$1:$K$96,10,FALSE)</f>
        <v>101.39</v>
      </c>
      <c r="E4" s="142" t="str">
        <f>VLOOKUP($A3,'5-yr'!$B$1:$K$96,10,FALSE)</f>
        <v>102.45</v>
      </c>
      <c r="F4" s="142" t="str">
        <f>VLOOKUP($A3,'10-yr'!$B$1:$K$96,10,FALSE)</f>
        <v>103.72</v>
      </c>
      <c r="G4" s="142" t="str">
        <f>VLOOKUP($A3,'25-yr'!$B$1:$K$96,10,FALSE)</f>
        <v>104.65</v>
      </c>
      <c r="H4" s="142" t="str">
        <f>VLOOKUP($A3,'50-yr'!$B$1:$K$96,10,FALSE)</f>
        <v>105.10</v>
      </c>
      <c r="I4" s="146" t="str">
        <f>VLOOKUP($A3,'100-yr'!$B$1:$K$96,10,FALSE)</f>
        <v>105.40</v>
      </c>
      <c r="J4" s="67" t="str">
        <f>VLOOKUP($A3,'500-yr'!$B$1:$K$96,10,FALSE)</f>
        <v>105.91</v>
      </c>
      <c r="L4" s="8">
        <v>146.9</v>
      </c>
      <c r="M4" s="176" t="s">
        <v>414</v>
      </c>
      <c r="N4" s="180" t="str">
        <f>VLOOKUP($L4,'10-yr'!$B$4:$K$96,8,FALSE)</f>
        <v>100.07</v>
      </c>
      <c r="O4" s="171" t="str">
        <f>VLOOKUP($L4,'10-yr'!$B$4:$K$96,10,FALSE)</f>
        <v>99.88</v>
      </c>
      <c r="P4" s="180" t="str">
        <f>VLOOKUP($L4,'50-yr'!$B$4:$K$96,8,FALSE)</f>
        <v>102.16</v>
      </c>
      <c r="Q4" s="171" t="str">
        <f>VLOOKUP($L4,'50-yr'!$B$4:$K$96,10,FALSE)</f>
        <v>102.10</v>
      </c>
      <c r="R4" s="180" t="str">
        <f>VLOOKUP($L4,'100-yr'!$B$4:$K$96,8,FALSE)</f>
        <v>102.62</v>
      </c>
      <c r="S4" s="171" t="str">
        <f>VLOOKUP($L4,'100-yr'!$B$4:$K$96,10,FALSE)</f>
        <v>102.56</v>
      </c>
      <c r="T4" s="180" t="str">
        <f>VLOOKUP($L4,'500-yr'!$B$4:$K$96,8,FALSE)</f>
        <v>103.69</v>
      </c>
      <c r="U4" s="171" t="str">
        <f>VLOOKUP($L4,'500-yr'!$B$4:$K$96,10,FALSE)</f>
        <v>103.66</v>
      </c>
    </row>
    <row r="5" spans="1:21" ht="15" customHeight="1" x14ac:dyDescent="0.25">
      <c r="A5" s="211">
        <v>4095</v>
      </c>
      <c r="B5" s="209" t="s">
        <v>237</v>
      </c>
      <c r="C5" s="108" t="s">
        <v>28</v>
      </c>
      <c r="D5" s="144" t="str">
        <f>VLOOKUP($A5,'2-yr'!$B$1:$K$96,8,FALSE)</f>
        <v>100.27</v>
      </c>
      <c r="E5" s="141" t="str">
        <f>VLOOKUP($A5,'5-yr'!$B$1:$K$96,8,FALSE)</f>
        <v>101.39</v>
      </c>
      <c r="F5" s="141" t="str">
        <f>VLOOKUP($A5,'10-yr'!$B$1:$K$96,8,FALSE)</f>
        <v>102.40</v>
      </c>
      <c r="G5" s="141" t="str">
        <f>VLOOKUP($A5,'25-yr'!$B$1:$K$96,8,FALSE)</f>
        <v>103.34</v>
      </c>
      <c r="H5" s="141" t="str">
        <f>VLOOKUP($A5,'50-yr'!$B$1:$K$96,8,FALSE)</f>
        <v>103.81</v>
      </c>
      <c r="I5" s="145" t="str">
        <f>VLOOKUP($A5,'100-yr'!$B$1:$K$96,8,FALSE)</f>
        <v>104.17</v>
      </c>
      <c r="J5" s="68" t="str">
        <f>VLOOKUP($A5,'500-yr'!$B$1:$K$96,8,FALSE)</f>
        <v>105.09</v>
      </c>
      <c r="L5" s="8">
        <v>100723</v>
      </c>
      <c r="M5" s="176" t="s">
        <v>415</v>
      </c>
      <c r="N5" s="180">
        <f>VLOOKUP($L5,'10-yr'!$B$4:$K$96,8,FALSE)</f>
        <v>99.65</v>
      </c>
      <c r="O5" s="171">
        <f>VLOOKUP($L5,'10-yr'!$B$4:$K$96,10,FALSE)</f>
        <v>99.46</v>
      </c>
      <c r="P5" s="180">
        <f>VLOOKUP($L5,'50-yr'!$B$4:$K$96,8,FALSE)</f>
        <v>101.77</v>
      </c>
      <c r="Q5" s="171">
        <f>VLOOKUP($L5,'50-yr'!$B$4:$K$96,10,FALSE)</f>
        <v>101.7</v>
      </c>
      <c r="R5" s="180">
        <f>VLOOKUP($L5,'100-yr'!$B$4:$K$96,8,FALSE)</f>
        <v>102.22</v>
      </c>
      <c r="S5" s="171">
        <f>VLOOKUP($L5,'100-yr'!$B$4:$K$96,10,FALSE)</f>
        <v>102.15</v>
      </c>
      <c r="T5" s="180">
        <f>VLOOKUP($L5,'500-yr'!$B$4:$K$96,8,FALSE)</f>
        <v>103.35</v>
      </c>
      <c r="U5" s="171">
        <f>VLOOKUP($L5,'500-yr'!$B$4:$K$96,10,FALSE)</f>
        <v>103.3</v>
      </c>
    </row>
    <row r="6" spans="1:21" ht="15" customHeight="1" thickBot="1" x14ac:dyDescent="0.3">
      <c r="A6" s="212"/>
      <c r="B6" s="210"/>
      <c r="C6" s="115" t="s">
        <v>35</v>
      </c>
      <c r="D6" s="66" t="str">
        <f>VLOOKUP($A5,'2-yr'!$B$1:$K$96,10,FALSE)</f>
        <v>99.77</v>
      </c>
      <c r="E6" s="142" t="str">
        <f>VLOOKUP($A5,'5-yr'!$B$1:$K$96,10,FALSE)</f>
        <v>100.88</v>
      </c>
      <c r="F6" s="142" t="str">
        <f>VLOOKUP($A5,'10-yr'!$B$1:$K$96,10,FALSE)</f>
        <v>101.91</v>
      </c>
      <c r="G6" s="142" t="str">
        <f>VLOOKUP($A5,'25-yr'!$B$1:$K$96,10,FALSE)</f>
        <v>102.94</v>
      </c>
      <c r="H6" s="142" t="str">
        <f>VLOOKUP($A5,'50-yr'!$B$1:$K$96,10,FALSE)</f>
        <v>103.49</v>
      </c>
      <c r="I6" s="146" t="str">
        <f>VLOOKUP($A5,'100-yr'!$B$1:$K$96,10,FALSE)</f>
        <v>103.92</v>
      </c>
      <c r="J6" s="67" t="str">
        <f>VLOOKUP($A5,'500-yr'!$B$1:$K$96,10,FALSE)</f>
        <v>104.84</v>
      </c>
      <c r="L6" s="8">
        <v>99304</v>
      </c>
      <c r="M6" s="176" t="s">
        <v>416</v>
      </c>
      <c r="N6" s="180">
        <f>VLOOKUP($L6,'10-yr'!$B$4:$K$96,8,FALSE)</f>
        <v>98.54</v>
      </c>
      <c r="O6" s="171">
        <f>VLOOKUP($L6,'10-yr'!$B$4:$K$96,10,FALSE)</f>
        <v>98.34</v>
      </c>
      <c r="P6" s="180">
        <f>VLOOKUP($L6,'50-yr'!$B$4:$K$96,8,FALSE)</f>
        <v>100.96</v>
      </c>
      <c r="Q6" s="171">
        <f>VLOOKUP($L6,'50-yr'!$B$4:$K$96,10,FALSE)</f>
        <v>100.89</v>
      </c>
      <c r="R6" s="180">
        <f>VLOOKUP($L6,'100-yr'!$B$4:$K$96,8,FALSE)</f>
        <v>101.33</v>
      </c>
      <c r="S6" s="171">
        <f>VLOOKUP($L6,'100-yr'!$B$4:$K$96,10,FALSE)</f>
        <v>101.28</v>
      </c>
      <c r="T6" s="180">
        <f>VLOOKUP($L6,'500-yr'!$B$4:$K$96,8,FALSE)</f>
        <v>102.41</v>
      </c>
      <c r="U6" s="171">
        <f>VLOOKUP($L6,'500-yr'!$B$4:$K$96,10,FALSE)</f>
        <v>102.37</v>
      </c>
    </row>
    <row r="7" spans="1:21" x14ac:dyDescent="0.25">
      <c r="A7" s="194">
        <v>2854</v>
      </c>
      <c r="B7" s="217" t="s">
        <v>237</v>
      </c>
      <c r="C7" s="108" t="s">
        <v>28</v>
      </c>
      <c r="D7" s="144" t="str">
        <f>VLOOKUP($A7,'2-yr'!$B$1:$K$96,8,FALSE)</f>
        <v>99.29</v>
      </c>
      <c r="E7" s="141" t="str">
        <f>VLOOKUP($A7,'5-yr'!$B$1:$K$96,8,FALSE)</f>
        <v>100.64</v>
      </c>
      <c r="F7" s="141" t="str">
        <f>VLOOKUP($A7,'10-yr'!$B$1:$K$96,8,FALSE)</f>
        <v>101.70</v>
      </c>
      <c r="G7" s="141" t="str">
        <f>VLOOKUP($A7,'25-yr'!$B$1:$K$96,8,FALSE)</f>
        <v>102.76</v>
      </c>
      <c r="H7" s="141" t="str">
        <f>VLOOKUP($A7,'50-yr'!$B$1:$K$96,8,FALSE)</f>
        <v>103.27</v>
      </c>
      <c r="I7" s="145" t="str">
        <f>VLOOKUP($A7,'100-yr'!$B$1:$K$96,8,FALSE)</f>
        <v>103.61</v>
      </c>
      <c r="J7" s="68" t="str">
        <f>VLOOKUP($A7,'500-yr'!$B$1:$K$96,8,FALSE)</f>
        <v>104.54</v>
      </c>
      <c r="L7" s="8">
        <v>96688</v>
      </c>
      <c r="M7" s="176" t="s">
        <v>417</v>
      </c>
      <c r="N7" s="180">
        <f>VLOOKUP($L7,'10-yr'!$B$4:$K$96,8,FALSE)</f>
        <v>95.13</v>
      </c>
      <c r="O7" s="171">
        <f>VLOOKUP($L7,'10-yr'!$B$4:$K$96,10,FALSE)</f>
        <v>94.98</v>
      </c>
      <c r="P7" s="180">
        <f>VLOOKUP($L7,'50-yr'!$B$4:$K$96,8,FALSE)</f>
        <v>98.05</v>
      </c>
      <c r="Q7" s="171">
        <f>VLOOKUP($L7,'50-yr'!$B$4:$K$96,10,FALSE)</f>
        <v>97.98</v>
      </c>
      <c r="R7" s="180">
        <f>VLOOKUP($L7,'100-yr'!$B$4:$K$96,8,FALSE)</f>
        <v>98.66</v>
      </c>
      <c r="S7" s="171">
        <f>VLOOKUP($L7,'100-yr'!$B$4:$K$96,10,FALSE)</f>
        <v>98.65</v>
      </c>
      <c r="T7" s="180">
        <f>VLOOKUP($L7,'500-yr'!$B$4:$K$96,8,FALSE)</f>
        <v>100.12</v>
      </c>
      <c r="U7" s="171">
        <f>VLOOKUP($L7,'500-yr'!$B$4:$K$96,10,FALSE)</f>
        <v>100.06</v>
      </c>
    </row>
    <row r="8" spans="1:21" ht="15.75" thickBot="1" x14ac:dyDescent="0.3">
      <c r="A8" s="219"/>
      <c r="B8" s="218"/>
      <c r="C8" s="115" t="s">
        <v>35</v>
      </c>
      <c r="D8" s="66" t="str">
        <f>VLOOKUP($A7,'2-yr'!$B$1:$K$96,10,FALSE)</f>
        <v>98.85</v>
      </c>
      <c r="E8" s="142" t="str">
        <f>VLOOKUP($A7,'5-yr'!$B$1:$K$96,10,FALSE)</f>
        <v>100.21</v>
      </c>
      <c r="F8" s="142" t="str">
        <f>VLOOKUP($A7,'10-yr'!$B$1:$K$96,10,FALSE)</f>
        <v>101.30</v>
      </c>
      <c r="G8" s="142" t="str">
        <f>VLOOKUP($A7,'25-yr'!$B$1:$K$96,10,FALSE)</f>
        <v>102.45</v>
      </c>
      <c r="H8" s="142" t="str">
        <f>VLOOKUP($A7,'50-yr'!$B$1:$K$96,10,FALSE)</f>
        <v>103.03</v>
      </c>
      <c r="I8" s="146" t="str">
        <f>VLOOKUP($A7,'100-yr'!$B$1:$K$96,10,FALSE)</f>
        <v>103.46</v>
      </c>
      <c r="J8" s="67" t="str">
        <f>VLOOKUP($A7,'500-yr'!$B$1:$K$96,10,FALSE)</f>
        <v>104.37</v>
      </c>
      <c r="L8" s="6">
        <v>91339</v>
      </c>
      <c r="M8" s="177" t="s">
        <v>418</v>
      </c>
      <c r="N8" s="178">
        <f>VLOOKUP($L8,'10-yr'!$B$4:$K$96,8,FALSE)</f>
        <v>92.46</v>
      </c>
      <c r="O8" s="172">
        <f>VLOOKUP($L8,'10-yr'!$B$4:$K$96,10,FALSE)</f>
        <v>92.36</v>
      </c>
      <c r="P8" s="178">
        <f>VLOOKUP($L8,'50-yr'!$B$4:$K$96,8,FALSE)</f>
        <v>94.94</v>
      </c>
      <c r="Q8" s="172">
        <f>VLOOKUP($L8,'50-yr'!$B$4:$K$96,10,FALSE)</f>
        <v>94.9</v>
      </c>
      <c r="R8" s="178">
        <f>VLOOKUP($L8,'100-yr'!$B$4:$K$96,8,FALSE)</f>
        <v>95.43</v>
      </c>
      <c r="S8" s="172">
        <f>VLOOKUP($L8,'100-yr'!$B$4:$K$96,10,FALSE)</f>
        <v>95.39</v>
      </c>
      <c r="T8" s="178">
        <f>VLOOKUP($L8,'500-yr'!$B$4:$K$96,8,FALSE)</f>
        <v>96.23</v>
      </c>
      <c r="U8" s="172">
        <f>VLOOKUP($L8,'500-yr'!$B$4:$K$96,10,FALSE)</f>
        <v>96.22</v>
      </c>
    </row>
    <row r="9" spans="1:21" x14ac:dyDescent="0.25">
      <c r="A9" s="194">
        <v>146.9</v>
      </c>
      <c r="B9" s="217" t="s">
        <v>237</v>
      </c>
      <c r="C9" s="108" t="s">
        <v>28</v>
      </c>
      <c r="D9" s="144" t="str">
        <f>VLOOKUP($A9,'2-yr'!$B$1:$K$96,8,FALSE)</f>
        <v>96.95</v>
      </c>
      <c r="E9" s="141" t="str">
        <f>VLOOKUP($A9,'5-yr'!$B$1:$K$96,8,FALSE)</f>
        <v>98.96</v>
      </c>
      <c r="F9" s="141" t="str">
        <f>VLOOKUP($A9,'10-yr'!$B$1:$K$96,8,FALSE)</f>
        <v>100.07</v>
      </c>
      <c r="G9" s="141" t="str">
        <f>VLOOKUP($A9,'25-yr'!$B$1:$K$96,8,FALSE)</f>
        <v>101.53</v>
      </c>
      <c r="H9" s="141" t="str">
        <f>VLOOKUP($A9,'50-yr'!$B$1:$K$96,8,FALSE)</f>
        <v>102.16</v>
      </c>
      <c r="I9" s="145" t="str">
        <f>VLOOKUP($A9,'100-yr'!$B$1:$K$96,8,FALSE)</f>
        <v>102.62</v>
      </c>
      <c r="J9" s="68" t="str">
        <f>VLOOKUP($A9,'500-yr'!$B$1:$K$96,8,FALSE)</f>
        <v>103.69</v>
      </c>
    </row>
    <row r="10" spans="1:21" ht="15.75" thickBot="1" x14ac:dyDescent="0.3">
      <c r="A10" s="219"/>
      <c r="B10" s="218"/>
      <c r="C10" s="115" t="s">
        <v>35</v>
      </c>
      <c r="D10" s="66" t="str">
        <f>VLOOKUP($A9,'2-yr'!$B$1:$K$96,10,FALSE)</f>
        <v>96.84</v>
      </c>
      <c r="E10" s="142" t="str">
        <f>VLOOKUP($A9,'5-yr'!$B$1:$K$96,10,FALSE)</f>
        <v>98.81</v>
      </c>
      <c r="F10" s="142" t="str">
        <f>VLOOKUP($A9,'10-yr'!$B$1:$K$96,10,FALSE)</f>
        <v>99.88</v>
      </c>
      <c r="G10" s="142" t="str">
        <f>VLOOKUP($A9,'25-yr'!$B$1:$K$96,10,FALSE)</f>
        <v>101.40</v>
      </c>
      <c r="H10" s="142" t="str">
        <f>VLOOKUP($A9,'50-yr'!$B$1:$K$96,10,FALSE)</f>
        <v>102.10</v>
      </c>
      <c r="I10" s="146" t="str">
        <f>VLOOKUP($A9,'100-yr'!$B$1:$K$96,10,FALSE)</f>
        <v>102.56</v>
      </c>
      <c r="J10" s="67" t="str">
        <f>VLOOKUP($A9,'500-yr'!$B$1:$K$96,10,FALSE)</f>
        <v>103.66</v>
      </c>
    </row>
    <row r="11" spans="1:21" x14ac:dyDescent="0.25">
      <c r="A11" s="194">
        <v>100723</v>
      </c>
      <c r="B11" s="217" t="s">
        <v>236</v>
      </c>
      <c r="C11" s="108" t="s">
        <v>28</v>
      </c>
      <c r="D11" s="144">
        <f>VLOOKUP($A11,'2-yr'!$B$1:$K$96,8,FALSE)</f>
        <v>96.66</v>
      </c>
      <c r="E11" s="141">
        <f>VLOOKUP($A11,'5-yr'!$B$1:$K$96,8,FALSE)</f>
        <v>98.64</v>
      </c>
      <c r="F11" s="141">
        <f>VLOOKUP($A11,'10-yr'!$B$1:$K$96,8,FALSE)</f>
        <v>99.65</v>
      </c>
      <c r="G11" s="141">
        <f>VLOOKUP($A11,'25-yr'!$B$1:$K$96,8,FALSE)</f>
        <v>101.12</v>
      </c>
      <c r="H11" s="141">
        <f>VLOOKUP($A11,'50-yr'!$B$1:$K$96,8,FALSE)</f>
        <v>101.77</v>
      </c>
      <c r="I11" s="145">
        <f>VLOOKUP($A11,'100-yr'!$B$1:$K$96,8,FALSE)</f>
        <v>102.22</v>
      </c>
      <c r="J11" s="68">
        <f>VLOOKUP($A11,'500-yr'!$B$1:$K$96,8,FALSE)</f>
        <v>103.35</v>
      </c>
    </row>
    <row r="12" spans="1:21" ht="15.75" thickBot="1" x14ac:dyDescent="0.3">
      <c r="A12" s="219"/>
      <c r="B12" s="218"/>
      <c r="C12" s="115" t="s">
        <v>35</v>
      </c>
      <c r="D12" s="66">
        <f>VLOOKUP($A11,'2-yr'!$B$1:$K$96,10,FALSE)</f>
        <v>96.55</v>
      </c>
      <c r="E12" s="142">
        <f>VLOOKUP($A11,'5-yr'!$B$1:$K$96,10,FALSE)</f>
        <v>98.49</v>
      </c>
      <c r="F12" s="142">
        <f>VLOOKUP($A11,'10-yr'!$B$1:$K$96,10,FALSE)</f>
        <v>99.46</v>
      </c>
      <c r="G12" s="142">
        <f>VLOOKUP($A11,'25-yr'!$B$1:$K$96,10,FALSE)</f>
        <v>100.99</v>
      </c>
      <c r="H12" s="142">
        <f>VLOOKUP($A11,'50-yr'!$B$1:$K$96,10,FALSE)</f>
        <v>101.7</v>
      </c>
      <c r="I12" s="146">
        <f>VLOOKUP($A11,'100-yr'!$B$1:$K$96,10,FALSE)</f>
        <v>102.15</v>
      </c>
      <c r="J12" s="67">
        <f>VLOOKUP($A11,'500-yr'!$B$1:$K$96,10,FALSE)</f>
        <v>103.3</v>
      </c>
    </row>
    <row r="13" spans="1:21" x14ac:dyDescent="0.25">
      <c r="A13" s="194">
        <v>99304</v>
      </c>
      <c r="B13" s="217" t="s">
        <v>236</v>
      </c>
      <c r="C13" s="108" t="s">
        <v>28</v>
      </c>
      <c r="D13" s="144">
        <f>VLOOKUP($A13,'2-yr'!$B$1:$K$96,8,FALSE)</f>
        <v>95.73</v>
      </c>
      <c r="E13" s="141">
        <f>VLOOKUP($A13,'5-yr'!$B$1:$K$96,8,FALSE)</f>
        <v>97.75</v>
      </c>
      <c r="F13" s="141">
        <f>VLOOKUP($A13,'10-yr'!$B$1:$K$96,8,FALSE)</f>
        <v>98.54</v>
      </c>
      <c r="G13" s="141">
        <f>VLOOKUP($A13,'25-yr'!$B$1:$K$96,8,FALSE)</f>
        <v>100.25</v>
      </c>
      <c r="H13" s="141">
        <f>VLOOKUP($A13,'50-yr'!$B$1:$K$96,8,FALSE)</f>
        <v>100.96</v>
      </c>
      <c r="I13" s="145">
        <f>VLOOKUP($A13,'100-yr'!$B$1:$K$96,8,FALSE)</f>
        <v>101.33</v>
      </c>
      <c r="J13" s="68">
        <f>VLOOKUP($A13,'500-yr'!$B$1:$K$96,8,FALSE)</f>
        <v>102.41</v>
      </c>
    </row>
    <row r="14" spans="1:21" ht="15.75" thickBot="1" x14ac:dyDescent="0.3">
      <c r="A14" s="219"/>
      <c r="B14" s="218"/>
      <c r="C14" s="115" t="s">
        <v>35</v>
      </c>
      <c r="D14" s="66">
        <f>VLOOKUP($A13,'2-yr'!$B$1:$K$96,10,FALSE)</f>
        <v>95.62</v>
      </c>
      <c r="E14" s="142">
        <f>VLOOKUP($A13,'5-yr'!$B$1:$K$96,10,FALSE)</f>
        <v>97.61</v>
      </c>
      <c r="F14" s="142">
        <f>VLOOKUP($A13,'10-yr'!$B$1:$K$96,10,FALSE)</f>
        <v>98.34</v>
      </c>
      <c r="G14" s="142">
        <f>VLOOKUP($A13,'25-yr'!$B$1:$K$96,10,FALSE)</f>
        <v>100.13</v>
      </c>
      <c r="H14" s="142">
        <f>VLOOKUP($A13,'50-yr'!$B$1:$K$96,10,FALSE)</f>
        <v>100.89</v>
      </c>
      <c r="I14" s="146">
        <f>VLOOKUP($A13,'100-yr'!$B$1:$K$96,10,FALSE)</f>
        <v>101.28</v>
      </c>
      <c r="J14" s="67">
        <f>VLOOKUP($A13,'500-yr'!$B$1:$K$96,10,FALSE)</f>
        <v>102.37</v>
      </c>
    </row>
    <row r="15" spans="1:21" x14ac:dyDescent="0.25">
      <c r="A15" s="194">
        <v>97673</v>
      </c>
      <c r="B15" s="217" t="s">
        <v>236</v>
      </c>
      <c r="C15" s="108" t="s">
        <v>28</v>
      </c>
      <c r="D15" s="144">
        <f>VLOOKUP($A15,'2-yr'!$B$1:$K$96,8,FALSE)</f>
        <v>91.62</v>
      </c>
      <c r="E15" s="141">
        <f>VLOOKUP($A15,'5-yr'!$B$1:$K$96,8,FALSE)</f>
        <v>94.03</v>
      </c>
      <c r="F15" s="141">
        <f>VLOOKUP($A15,'10-yr'!$B$1:$K$96,8,FALSE)</f>
        <v>95.92</v>
      </c>
      <c r="G15" s="141">
        <f>VLOOKUP($A15,'25-yr'!$B$1:$K$96,8,FALSE)</f>
        <v>97.92</v>
      </c>
      <c r="H15" s="141">
        <f>VLOOKUP($A15,'50-yr'!$B$1:$K$96,8,FALSE)</f>
        <v>99.06</v>
      </c>
      <c r="I15" s="145">
        <f>VLOOKUP($A15,'100-yr'!$B$1:$K$96,8,FALSE)</f>
        <v>99.61</v>
      </c>
      <c r="J15" s="68">
        <f>VLOOKUP($A15,'500-yr'!$B$1:$K$96,8,FALSE)</f>
        <v>101.13</v>
      </c>
    </row>
    <row r="16" spans="1:21" ht="15.75" thickBot="1" x14ac:dyDescent="0.3">
      <c r="A16" s="219"/>
      <c r="B16" s="218"/>
      <c r="C16" s="115" t="s">
        <v>35</v>
      </c>
      <c r="D16" s="66">
        <f>VLOOKUP($A15,'2-yr'!$B$1:$K$96,10,FALSE)</f>
        <v>91.52</v>
      </c>
      <c r="E16" s="142">
        <f>VLOOKUP($A15,'5-yr'!$B$1:$K$96,10,FALSE)</f>
        <v>93.92</v>
      </c>
      <c r="F16" s="142">
        <f>VLOOKUP($A15,'10-yr'!$B$1:$K$96,10,FALSE)</f>
        <v>95.76</v>
      </c>
      <c r="G16" s="142">
        <f>VLOOKUP($A15,'25-yr'!$B$1:$K$96,10,FALSE)</f>
        <v>97.82</v>
      </c>
      <c r="H16" s="142">
        <f>VLOOKUP($A15,'50-yr'!$B$1:$K$96,10,FALSE)</f>
        <v>98.96</v>
      </c>
      <c r="I16" s="146">
        <f>VLOOKUP($A15,'100-yr'!$B$1:$K$96,10,FALSE)</f>
        <v>99.55</v>
      </c>
      <c r="J16" s="67">
        <f>VLOOKUP($A15,'500-yr'!$B$1:$K$96,10,FALSE)</f>
        <v>101.06</v>
      </c>
    </row>
    <row r="17" spans="1:10" x14ac:dyDescent="0.25">
      <c r="A17" s="194">
        <v>96688</v>
      </c>
      <c r="B17" s="217" t="s">
        <v>236</v>
      </c>
      <c r="C17" s="108" t="s">
        <v>28</v>
      </c>
      <c r="D17" s="144">
        <f>VLOOKUP($A17,'2-yr'!$B$1:$K$96,8,FALSE)</f>
        <v>90.7</v>
      </c>
      <c r="E17" s="141">
        <f>VLOOKUP($A17,'5-yr'!$B$1:$K$96,8,FALSE)</f>
        <v>93.25</v>
      </c>
      <c r="F17" s="141">
        <f>VLOOKUP($A17,'10-yr'!$B$1:$K$96,8,FALSE)</f>
        <v>95.13</v>
      </c>
      <c r="G17" s="141">
        <f>VLOOKUP($A17,'25-yr'!$B$1:$K$96,8,FALSE)</f>
        <v>97.19</v>
      </c>
      <c r="H17" s="141">
        <f>VLOOKUP($A17,'50-yr'!$B$1:$K$96,8,FALSE)</f>
        <v>98.05</v>
      </c>
      <c r="I17" s="145">
        <f>VLOOKUP($A17,'100-yr'!$B$1:$K$96,8,FALSE)</f>
        <v>98.66</v>
      </c>
      <c r="J17" s="68">
        <f>VLOOKUP($A17,'500-yr'!$B$1:$K$96,8,FALSE)</f>
        <v>100.12</v>
      </c>
    </row>
    <row r="18" spans="1:10" ht="15.75" thickBot="1" x14ac:dyDescent="0.3">
      <c r="A18" s="219"/>
      <c r="B18" s="218"/>
      <c r="C18" s="115" t="s">
        <v>35</v>
      </c>
      <c r="D18" s="66">
        <f>VLOOKUP($A17,'2-yr'!$B$1:$K$96,10,FALSE)</f>
        <v>90.61</v>
      </c>
      <c r="E18" s="142">
        <f>VLOOKUP($A17,'5-yr'!$B$1:$K$96,10,FALSE)</f>
        <v>93.17</v>
      </c>
      <c r="F18" s="142">
        <f>VLOOKUP($A17,'10-yr'!$B$1:$K$96,10,FALSE)</f>
        <v>94.98</v>
      </c>
      <c r="G18" s="142">
        <f>VLOOKUP($A17,'25-yr'!$B$1:$K$96,10,FALSE)</f>
        <v>97.1</v>
      </c>
      <c r="H18" s="142">
        <f>VLOOKUP($A17,'50-yr'!$B$1:$K$96,10,FALSE)</f>
        <v>97.98</v>
      </c>
      <c r="I18" s="146">
        <f>VLOOKUP($A17,'100-yr'!$B$1:$K$96,10,FALSE)</f>
        <v>98.65</v>
      </c>
      <c r="J18" s="67">
        <f>VLOOKUP($A17,'500-yr'!$B$1:$K$96,10,FALSE)</f>
        <v>100.06</v>
      </c>
    </row>
    <row r="19" spans="1:10" x14ac:dyDescent="0.25">
      <c r="A19" s="194">
        <v>91339</v>
      </c>
      <c r="B19" s="217" t="s">
        <v>236</v>
      </c>
      <c r="C19" s="108" t="s">
        <v>28</v>
      </c>
      <c r="D19" s="144">
        <f>VLOOKUP($A19,'2-yr'!$B$1:$K$96,8,FALSE)</f>
        <v>88.21</v>
      </c>
      <c r="E19" s="141">
        <f>VLOOKUP($A19,'5-yr'!$B$1:$K$96,8,FALSE)</f>
        <v>90.61</v>
      </c>
      <c r="F19" s="141">
        <f>VLOOKUP($A19,'10-yr'!$B$1:$K$96,8,FALSE)</f>
        <v>92.46</v>
      </c>
      <c r="G19" s="141">
        <f>VLOOKUP($A19,'25-yr'!$B$1:$K$96,8,FALSE)</f>
        <v>94.3</v>
      </c>
      <c r="H19" s="141">
        <f>VLOOKUP($A19,'50-yr'!$B$1:$K$96,8,FALSE)</f>
        <v>94.94</v>
      </c>
      <c r="I19" s="145">
        <f>VLOOKUP($A19,'100-yr'!$B$1:$K$96,8,FALSE)</f>
        <v>95.43</v>
      </c>
      <c r="J19" s="68">
        <f>VLOOKUP($A19,'500-yr'!$B$1:$K$96,8,FALSE)</f>
        <v>96.23</v>
      </c>
    </row>
    <row r="20" spans="1:10" ht="15.75" thickBot="1" x14ac:dyDescent="0.3">
      <c r="A20" s="219"/>
      <c r="B20" s="218"/>
      <c r="C20" s="115" t="s">
        <v>35</v>
      </c>
      <c r="D20" s="66">
        <f>VLOOKUP($A19,'2-yr'!$B$1:$K$96,10,FALSE)</f>
        <v>88.13</v>
      </c>
      <c r="E20" s="142">
        <f>VLOOKUP($A19,'5-yr'!$B$1:$K$96,10,FALSE)</f>
        <v>90.55</v>
      </c>
      <c r="F20" s="142">
        <f>VLOOKUP($A19,'10-yr'!$B$1:$K$96,10,FALSE)</f>
        <v>92.36</v>
      </c>
      <c r="G20" s="142">
        <f>VLOOKUP($A19,'25-yr'!$B$1:$K$96,10,FALSE)</f>
        <v>94.25</v>
      </c>
      <c r="H20" s="142">
        <f>VLOOKUP($A19,'50-yr'!$B$1:$K$96,10,FALSE)</f>
        <v>94.9</v>
      </c>
      <c r="I20" s="146">
        <f>VLOOKUP($A19,'100-yr'!$B$1:$K$96,10,FALSE)</f>
        <v>95.39</v>
      </c>
      <c r="J20" s="67">
        <f>VLOOKUP($A19,'500-yr'!$B$1:$K$96,10,FALSE)</f>
        <v>96.22</v>
      </c>
    </row>
  </sheetData>
  <mergeCells count="28">
    <mergeCell ref="B5:B6"/>
    <mergeCell ref="A5:A6"/>
    <mergeCell ref="B13:B14"/>
    <mergeCell ref="A13:A14"/>
    <mergeCell ref="B15:B16"/>
    <mergeCell ref="A15:A16"/>
    <mergeCell ref="B17:B18"/>
    <mergeCell ref="B19:B20"/>
    <mergeCell ref="A19:A20"/>
    <mergeCell ref="A17:A18"/>
    <mergeCell ref="B7:B8"/>
    <mergeCell ref="A7:A8"/>
    <mergeCell ref="B9:B10"/>
    <mergeCell ref="A9:A10"/>
    <mergeCell ref="B11:B12"/>
    <mergeCell ref="A11:A12"/>
    <mergeCell ref="B1:B2"/>
    <mergeCell ref="A1:A2"/>
    <mergeCell ref="C1:C2"/>
    <mergeCell ref="D1:J1"/>
    <mergeCell ref="B3:B4"/>
    <mergeCell ref="A3:A4"/>
    <mergeCell ref="N1:O1"/>
    <mergeCell ref="P1:Q1"/>
    <mergeCell ref="R1:S1"/>
    <mergeCell ref="T1:U1"/>
    <mergeCell ref="L1:L2"/>
    <mergeCell ref="M1:M2"/>
  </mergeCells>
  <printOptions horizontalCentered="1"/>
  <pageMargins left="0.7" right="0.7" top="0.75" bottom="0.75" header="0.3" footer="0.3"/>
  <pageSetup orientation="landscape" r:id="rId1"/>
  <headerFooter>
    <oddHeader>&amp;C&amp;"Times New Roman,Bold"HEC-RAS Water Surface Elevation Summary Table</oddHeader>
    <oddFooter>&amp;L&amp;"Times New Roman,Regular"&amp;8&amp;Z&amp;F&amp;R&amp;"Times New Roman,Regular"&amp;P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2-yr</vt:lpstr>
      <vt:lpstr>5-yr</vt:lpstr>
      <vt:lpstr>10-yr</vt:lpstr>
      <vt:lpstr>25-yr</vt:lpstr>
      <vt:lpstr>50-yr</vt:lpstr>
      <vt:lpstr>100-yr</vt:lpstr>
      <vt:lpstr>500-yr</vt:lpstr>
      <vt:lpstr>HEC-HMS Summary</vt:lpstr>
      <vt:lpstr>WSE Summary</vt:lpstr>
      <vt:lpstr>Damages Tables</vt:lpstr>
      <vt:lpstr>'100-yr'!Print_Titles</vt:lpstr>
      <vt:lpstr>'10-yr'!Print_Titles</vt:lpstr>
      <vt:lpstr>'25-yr'!Print_Titles</vt:lpstr>
      <vt:lpstr>'2-yr'!Print_Titles</vt:lpstr>
      <vt:lpstr>'500-yr'!Print_Titles</vt:lpstr>
      <vt:lpstr>'50-yr'!Print_Titles</vt:lpstr>
      <vt:lpstr>'5-yr'!Print_Titles</vt:lpstr>
    </vt:vector>
  </TitlesOfParts>
  <Company>Dannenbaum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Gardner</dc:creator>
  <cp:lastModifiedBy>Jenna Gardner</cp:lastModifiedBy>
  <cp:lastPrinted>2017-04-21T18:33:10Z</cp:lastPrinted>
  <dcterms:created xsi:type="dcterms:W3CDTF">2017-02-13T19:41:54Z</dcterms:created>
  <dcterms:modified xsi:type="dcterms:W3CDTF">2017-06-16T22:15:46Z</dcterms:modified>
</cp:coreProperties>
</file>